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ai\Documents\"/>
    </mc:Choice>
  </mc:AlternateContent>
  <bookViews>
    <workbookView xWindow="0" yWindow="0" windowWidth="20490" windowHeight="7620" firstSheet="4" activeTab="8"/>
  </bookViews>
  <sheets>
    <sheet name="order by meals" sheetId="4" r:id="rId1"/>
    <sheet name="age category vs gender" sheetId="5" r:id="rId2"/>
    <sheet name="region vs meals" sheetId="6" r:id="rId3"/>
    <sheet name="income by month" sheetId="7" r:id="rId4"/>
    <sheet name="age by order" sheetId="8" r:id="rId5"/>
    <sheet name="gender by order" sheetId="9" r:id="rId6"/>
    <sheet name="Month by order" sheetId="12" r:id="rId7"/>
    <sheet name="online delivery(2)" sheetId="1" r:id="rId8"/>
    <sheet name="DASHBOARD" sheetId="10" r:id="rId9"/>
  </sheets>
  <definedNames>
    <definedName name="Slicer_Age_category">#N/A</definedName>
    <definedName name="Slicer_Gender">#N/A</definedName>
    <definedName name="Slicer_Month">#N/A</definedName>
    <definedName name="Slicer_Region">#N/A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89" i="1" l="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4" i="4"/>
  <c r="I9" i="4"/>
  <c r="Q8" i="4"/>
  <c r="I8" i="4"/>
  <c r="Q9" i="4"/>
  <c r="M8" i="4"/>
  <c r="E9" i="4"/>
  <c r="E8" i="4"/>
  <c r="M9" i="4"/>
  <c r="R8" i="4" l="1"/>
  <c r="N8" i="4"/>
  <c r="N9" i="4"/>
  <c r="F8" i="4"/>
  <c r="F9" i="4"/>
  <c r="R9" i="4"/>
  <c r="J8" i="4"/>
  <c r="J9" i="4"/>
</calcChain>
</file>

<file path=xl/sharedStrings.xml><?xml version="1.0" encoding="utf-8"?>
<sst xmlns="http://schemas.openxmlformats.org/spreadsheetml/2006/main" count="2040" uniqueCount="55">
  <si>
    <t>Customer No.</t>
  </si>
  <si>
    <t>Age</t>
  </si>
  <si>
    <t>Gender</t>
  </si>
  <si>
    <t xml:space="preserve">Meal </t>
  </si>
  <si>
    <t>Order value</t>
  </si>
  <si>
    <t>Dinner</t>
  </si>
  <si>
    <t>Female</t>
  </si>
  <si>
    <t>Breakfast</t>
  </si>
  <si>
    <t>Snacks</t>
  </si>
  <si>
    <t>Male</t>
  </si>
  <si>
    <t>Lunch</t>
  </si>
  <si>
    <t>More than 50000</t>
  </si>
  <si>
    <t>10001 to 25000</t>
  </si>
  <si>
    <t>25001 to 50000</t>
  </si>
  <si>
    <t>Age category</t>
  </si>
  <si>
    <t>Month</t>
  </si>
  <si>
    <t>January</t>
  </si>
  <si>
    <t>February</t>
  </si>
  <si>
    <t>April</t>
  </si>
  <si>
    <t>March</t>
  </si>
  <si>
    <t>May</t>
  </si>
  <si>
    <t>June</t>
  </si>
  <si>
    <t>July</t>
  </si>
  <si>
    <t>August</t>
  </si>
  <si>
    <t>September</t>
  </si>
  <si>
    <t>October</t>
  </si>
  <si>
    <t>November</t>
  </si>
  <si>
    <t>December</t>
  </si>
  <si>
    <t>Below Rs.5000</t>
  </si>
  <si>
    <t>5001 to 10000</t>
  </si>
  <si>
    <t>Region</t>
  </si>
  <si>
    <t>North</t>
  </si>
  <si>
    <t>East</t>
  </si>
  <si>
    <t>West</t>
  </si>
  <si>
    <t>South</t>
  </si>
  <si>
    <t>Order Income</t>
  </si>
  <si>
    <t>Sum of Order value</t>
  </si>
  <si>
    <t>Row Labels</t>
  </si>
  <si>
    <t>Grand Total</t>
  </si>
  <si>
    <t>Breakfast order</t>
  </si>
  <si>
    <t xml:space="preserve">Breakfast </t>
  </si>
  <si>
    <t>Other</t>
  </si>
  <si>
    <t>Dinner order</t>
  </si>
  <si>
    <t xml:space="preserve">Dinner </t>
  </si>
  <si>
    <t>Lunch order</t>
  </si>
  <si>
    <t>Snacks order</t>
  </si>
  <si>
    <t xml:space="preserve">Snacks </t>
  </si>
  <si>
    <t>Column Labels</t>
  </si>
  <si>
    <t>Count of Gender</t>
  </si>
  <si>
    <t>Adult</t>
  </si>
  <si>
    <t>Middle age Adult</t>
  </si>
  <si>
    <t>Senior Adult</t>
  </si>
  <si>
    <t>Teenage</t>
  </si>
  <si>
    <t>Count of Age</t>
  </si>
  <si>
    <t>Count of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</si>
</sst>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3"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7">
    <xf numFmtId="0" fontId="0" fillId="0" borderId="0" xfId="0"/>
    <xf numFmtId="0" fontId="0" fillId="0" borderId="0" xfId="0" applyAlignment="1">
      <alignment horizontal="left"/>
    </xf>
    <xf numFmtId="0" fontId="0" fillId="0" borderId="0" xfId="0" applyNumberFormat="1"/>
    <xf numFmtId="0" fontId="0" fillId="0" borderId="0" xfId="0" pivotButton="1"/>
    <xf numFmtId="0" fontId="18" fillId="33" borderId="0" xfId="0" applyFont="1" applyFill="1"/>
    <xf numFmtId="164" fontId="0" fillId="0" borderId="0" xfId="42" applyNumberFormat="1" applyFont="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FD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31570698212486"/>
          <c:y val="7.407407407407407E-2"/>
          <c:w val="0.79936808846761453"/>
          <c:h val="0.8518518518518518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24-44A0-9289-4B70921840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24-44A0-9289-4B7092184098}"/>
              </c:ext>
            </c:extLst>
          </c:dPt>
          <c:val>
            <c:numRef>
              <c:f>'order by meals'!$F$8:$F$9</c:f>
              <c:numCache>
                <c:formatCode>0.0%</c:formatCode>
                <c:ptCount val="2"/>
                <c:pt idx="0">
                  <c:v>0.11050921568032065</c:v>
                </c:pt>
                <c:pt idx="1">
                  <c:v>0.88949078431967932</c:v>
                </c:pt>
              </c:numCache>
            </c:numRef>
          </c:val>
          <c:extLst>
            <c:ext xmlns:c16="http://schemas.microsoft.com/office/drawing/2014/chart" uri="{C3380CC4-5D6E-409C-BE32-E72D297353CC}">
              <c16:uniqueId val="{00000000-4BDB-4C40-9F61-2C48377E216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DASHBOARD.xlsx]Month by order!PivotTable6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By Order Value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 by order'!$B$3</c:f>
              <c:strCache>
                <c:ptCount val="1"/>
                <c:pt idx="0">
                  <c:v>Total</c:v>
                </c:pt>
              </c:strCache>
            </c:strRef>
          </c:tx>
          <c:spPr>
            <a:solidFill>
              <a:schemeClr val="accent1"/>
            </a:solidFill>
            <a:ln>
              <a:noFill/>
            </a:ln>
            <a:effectLst/>
            <a:sp3d/>
          </c:spPr>
          <c:invertIfNegative val="0"/>
          <c:cat>
            <c:strRef>
              <c:f>'Month by order'!$A$4:$A$16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by order'!$B$4:$B$16</c:f>
              <c:numCache>
                <c:formatCode>General</c:formatCode>
                <c:ptCount val="12"/>
                <c:pt idx="0">
                  <c:v>28</c:v>
                </c:pt>
                <c:pt idx="1">
                  <c:v>35</c:v>
                </c:pt>
                <c:pt idx="2">
                  <c:v>30</c:v>
                </c:pt>
                <c:pt idx="3">
                  <c:v>29</c:v>
                </c:pt>
                <c:pt idx="4">
                  <c:v>29</c:v>
                </c:pt>
                <c:pt idx="5">
                  <c:v>32</c:v>
                </c:pt>
                <c:pt idx="6">
                  <c:v>31</c:v>
                </c:pt>
                <c:pt idx="7">
                  <c:v>39</c:v>
                </c:pt>
                <c:pt idx="8">
                  <c:v>39</c:v>
                </c:pt>
                <c:pt idx="9">
                  <c:v>34</c:v>
                </c:pt>
                <c:pt idx="10">
                  <c:v>33</c:v>
                </c:pt>
                <c:pt idx="11">
                  <c:v>29</c:v>
                </c:pt>
              </c:numCache>
            </c:numRef>
          </c:val>
          <c:extLst>
            <c:ext xmlns:c16="http://schemas.microsoft.com/office/drawing/2014/chart" uri="{C3380CC4-5D6E-409C-BE32-E72D297353CC}">
              <c16:uniqueId val="{00000000-D541-4255-BDDC-5C9734ECCEAC}"/>
            </c:ext>
          </c:extLst>
        </c:ser>
        <c:dLbls>
          <c:showLegendKey val="0"/>
          <c:showVal val="0"/>
          <c:showCatName val="0"/>
          <c:showSerName val="0"/>
          <c:showPercent val="0"/>
          <c:showBubbleSize val="0"/>
        </c:dLbls>
        <c:gapWidth val="150"/>
        <c:shape val="box"/>
        <c:axId val="182659919"/>
        <c:axId val="182647855"/>
        <c:axId val="0"/>
      </c:bar3DChart>
      <c:catAx>
        <c:axId val="182659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7855"/>
        <c:crosses val="autoZero"/>
        <c:auto val="1"/>
        <c:lblAlgn val="ctr"/>
        <c:lblOffset val="100"/>
        <c:noMultiLvlLbl val="0"/>
      </c:catAx>
      <c:valAx>
        <c:axId val="18264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9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32854150111977E-2"/>
          <c:y val="7.1793428662872902E-2"/>
          <c:w val="0.85754132084840751"/>
          <c:h val="0.8298752609765407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50-40AC-80F2-B689B6FC08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50-40AC-80F2-B689B6FC0811}"/>
              </c:ext>
            </c:extLst>
          </c:dPt>
          <c:val>
            <c:numRef>
              <c:f>'order by meals'!$F$8:$F$9</c:f>
              <c:numCache>
                <c:formatCode>0.0%</c:formatCode>
                <c:ptCount val="2"/>
                <c:pt idx="0">
                  <c:v>0.11050921568032065</c:v>
                </c:pt>
                <c:pt idx="1">
                  <c:v>0.88949078431967932</c:v>
                </c:pt>
              </c:numCache>
            </c:numRef>
          </c:val>
          <c:extLst>
            <c:ext xmlns:c16="http://schemas.microsoft.com/office/drawing/2014/chart" uri="{C3380CC4-5D6E-409C-BE32-E72D297353CC}">
              <c16:uniqueId val="{00000004-7250-40AC-80F2-B689B6FC081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680136681028082E-2"/>
          <c:y val="3.3183588893493571E-2"/>
          <c:w val="0.8760085178031991"/>
          <c:h val="0.9527813233872082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79-48B8-9E00-493C9C6C5D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79-48B8-9E00-493C9C6C5D06}"/>
              </c:ext>
            </c:extLst>
          </c:dPt>
          <c:val>
            <c:numRef>
              <c:f>'order by meals'!$J$8:$J$9</c:f>
              <c:numCache>
                <c:formatCode>0.0%</c:formatCode>
                <c:ptCount val="2"/>
                <c:pt idx="0">
                  <c:v>0.52935353596696322</c:v>
                </c:pt>
                <c:pt idx="1">
                  <c:v>0.47064646403303678</c:v>
                </c:pt>
              </c:numCache>
            </c:numRef>
          </c:val>
          <c:extLst>
            <c:ext xmlns:c16="http://schemas.microsoft.com/office/drawing/2014/chart" uri="{C3380CC4-5D6E-409C-BE32-E72D297353CC}">
              <c16:uniqueId val="{00000004-E079-48B8-9E00-493C9C6C5D0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857538035961271E-2"/>
          <c:y val="6.4471879286694095E-2"/>
          <c:w val="0.87828492392807744"/>
          <c:h val="0.8710562414266117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58-43AC-9D6F-66501E9BAB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58-43AC-9D6F-66501E9BAB15}"/>
              </c:ext>
            </c:extLst>
          </c:dPt>
          <c:val>
            <c:numRef>
              <c:f>'order by meals'!$N$8:$N$9</c:f>
              <c:numCache>
                <c:formatCode>0.0%</c:formatCode>
                <c:ptCount val="2"/>
                <c:pt idx="0">
                  <c:v>0.19428536726080223</c:v>
                </c:pt>
                <c:pt idx="1">
                  <c:v>0.80571463273919774</c:v>
                </c:pt>
              </c:numCache>
            </c:numRef>
          </c:val>
          <c:extLst>
            <c:ext xmlns:c16="http://schemas.microsoft.com/office/drawing/2014/chart" uri="{C3380CC4-5D6E-409C-BE32-E72D297353CC}">
              <c16:uniqueId val="{00000004-B958-43AC-9D6F-66501E9BAB1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588446714430965E-2"/>
          <c:y val="6.6970768542430351E-2"/>
          <c:w val="0.84672619047619047"/>
          <c:h val="0.8660578386605783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E1-4268-9ECC-18B9A0E0C9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E1-4268-9ECC-18B9A0E0C989}"/>
              </c:ext>
            </c:extLst>
          </c:dPt>
          <c:val>
            <c:numRef>
              <c:f>'order by meals'!$R$8:$R$9</c:f>
              <c:numCache>
                <c:formatCode>0.0%</c:formatCode>
                <c:ptCount val="2"/>
                <c:pt idx="0">
                  <c:v>0.16585188109191387</c:v>
                </c:pt>
                <c:pt idx="1">
                  <c:v>0.83414811890808616</c:v>
                </c:pt>
              </c:numCache>
            </c:numRef>
          </c:val>
          <c:extLst>
            <c:ext xmlns:c16="http://schemas.microsoft.com/office/drawing/2014/chart" uri="{C3380CC4-5D6E-409C-BE32-E72D297353CC}">
              <c16:uniqueId val="{00000004-C5E1-4268-9ECC-18B9A0E0C98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DASHBOARD.xlsx]age category vs gender!PivotTable1</c:name>
    <c:fmtId val="21"/>
  </c:pivotSource>
  <c:chart>
    <c:title>
      <c:tx>
        <c:rich>
          <a:bodyPr rot="0" spcFirstLastPara="1" vertOverflow="ellipsis" vert="horz" wrap="square" anchor="ctr" anchorCtr="1"/>
          <a:lstStyle/>
          <a:p>
            <a:pPr>
              <a:defRPr sz="1080" b="1" i="0" u="none" strike="noStrike" kern="1200" spc="0" baseline="0">
                <a:solidFill>
                  <a:sysClr val="windowText" lastClr="000000"/>
                </a:solidFill>
                <a:latin typeface="+mn-lt"/>
                <a:ea typeface="+mn-ea"/>
                <a:cs typeface="Calibri" panose="020F0502020204030204" pitchFamily="34" charset="0"/>
              </a:defRPr>
            </a:pPr>
            <a:r>
              <a:rPr lang="en-IN">
                <a:latin typeface="+mn-lt"/>
                <a:cs typeface="Calibri" panose="020F0502020204030204" pitchFamily="34" charset="0"/>
              </a:rPr>
              <a:t>ORDER</a:t>
            </a:r>
            <a:r>
              <a:rPr lang="en-IN" baseline="0">
                <a:latin typeface="+mn-lt"/>
                <a:cs typeface="Calibri" panose="020F0502020204030204" pitchFamily="34" charset="0"/>
              </a:rPr>
              <a:t> VALUE:AGE CATEGORY VS GENDER</a:t>
            </a:r>
            <a:endParaRPr lang="en-IN">
              <a:latin typeface="+mn-lt"/>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1080" b="1" i="0" u="none" strike="noStrike" kern="1200" spc="0" baseline="0">
              <a:solidFill>
                <a:sysClr val="windowText" lastClr="000000"/>
              </a:solidFill>
              <a:latin typeface="+mn-lt"/>
              <a:ea typeface="+mn-ea"/>
              <a:cs typeface="Calibri" panose="020F0502020204030204" pitchFamily="34"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a:sp3d/>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488538355023662"/>
          <c:y val="0.21385215938916727"/>
          <c:w val="0.48535374366864109"/>
          <c:h val="0.56574526366022415"/>
        </c:manualLayout>
      </c:layout>
      <c:bar3DChart>
        <c:barDir val="bar"/>
        <c:grouping val="clustered"/>
        <c:varyColors val="0"/>
        <c:ser>
          <c:idx val="0"/>
          <c:order val="0"/>
          <c:tx>
            <c:strRef>
              <c:f>'age category vs gender'!$B$3:$B$4</c:f>
              <c:strCache>
                <c:ptCount val="1"/>
                <c:pt idx="0">
                  <c:v>Male</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category vs gender'!$A$5:$A$9</c:f>
              <c:strCache>
                <c:ptCount val="4"/>
                <c:pt idx="0">
                  <c:v>Adult</c:v>
                </c:pt>
                <c:pt idx="1">
                  <c:v>Middle age Adult</c:v>
                </c:pt>
                <c:pt idx="2">
                  <c:v>Senior Adult</c:v>
                </c:pt>
                <c:pt idx="3">
                  <c:v>Teenage</c:v>
                </c:pt>
              </c:strCache>
            </c:strRef>
          </c:cat>
          <c:val>
            <c:numRef>
              <c:f>'age category vs gender'!$B$5:$B$9</c:f>
              <c:numCache>
                <c:formatCode>General</c:formatCode>
                <c:ptCount val="4"/>
                <c:pt idx="0">
                  <c:v>53885</c:v>
                </c:pt>
                <c:pt idx="1">
                  <c:v>8202</c:v>
                </c:pt>
                <c:pt idx="2">
                  <c:v>8319</c:v>
                </c:pt>
                <c:pt idx="3">
                  <c:v>22227</c:v>
                </c:pt>
              </c:numCache>
            </c:numRef>
          </c:val>
          <c:extLst>
            <c:ext xmlns:c16="http://schemas.microsoft.com/office/drawing/2014/chart" uri="{C3380CC4-5D6E-409C-BE32-E72D297353CC}">
              <c16:uniqueId val="{00000000-C845-4591-9382-DC2C5B8F1C90}"/>
            </c:ext>
          </c:extLst>
        </c:ser>
        <c:ser>
          <c:idx val="1"/>
          <c:order val="1"/>
          <c:tx>
            <c:strRef>
              <c:f>'age category vs gender'!$C$3:$C$4</c:f>
              <c:strCache>
                <c:ptCount val="1"/>
                <c:pt idx="0">
                  <c:v>Female</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category vs gender'!$A$5:$A$9</c:f>
              <c:strCache>
                <c:ptCount val="4"/>
                <c:pt idx="0">
                  <c:v>Adult</c:v>
                </c:pt>
                <c:pt idx="1">
                  <c:v>Middle age Adult</c:v>
                </c:pt>
                <c:pt idx="2">
                  <c:v>Senior Adult</c:v>
                </c:pt>
                <c:pt idx="3">
                  <c:v>Teenage</c:v>
                </c:pt>
              </c:strCache>
            </c:strRef>
          </c:cat>
          <c:val>
            <c:numRef>
              <c:f>'age category vs gender'!$C$5:$C$9</c:f>
              <c:numCache>
                <c:formatCode>General</c:formatCode>
                <c:ptCount val="4"/>
                <c:pt idx="0">
                  <c:v>37543</c:v>
                </c:pt>
                <c:pt idx="1">
                  <c:v>4287</c:v>
                </c:pt>
                <c:pt idx="2">
                  <c:v>14315</c:v>
                </c:pt>
                <c:pt idx="3">
                  <c:v>15887</c:v>
                </c:pt>
              </c:numCache>
            </c:numRef>
          </c:val>
          <c:extLst>
            <c:ext xmlns:c16="http://schemas.microsoft.com/office/drawing/2014/chart" uri="{C3380CC4-5D6E-409C-BE32-E72D297353CC}">
              <c16:uniqueId val="{00000000-12EC-4D72-B620-038785D5F2A7}"/>
            </c:ext>
          </c:extLst>
        </c:ser>
        <c:dLbls>
          <c:showLegendKey val="0"/>
          <c:showVal val="1"/>
          <c:showCatName val="0"/>
          <c:showSerName val="0"/>
          <c:showPercent val="0"/>
          <c:showBubbleSize val="0"/>
        </c:dLbls>
        <c:gapWidth val="150"/>
        <c:shape val="box"/>
        <c:axId val="181462447"/>
        <c:axId val="181467855"/>
        <c:axId val="0"/>
      </c:bar3DChart>
      <c:catAx>
        <c:axId val="1814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Times New Roman" panose="02020603050405020304" pitchFamily="18" charset="0"/>
              </a:defRPr>
            </a:pPr>
            <a:endParaRPr lang="en-US"/>
          </a:p>
        </c:txPr>
        <c:crossAx val="181467855"/>
        <c:crosses val="autoZero"/>
        <c:auto val="1"/>
        <c:lblAlgn val="ctr"/>
        <c:lblOffset val="100"/>
        <c:noMultiLvlLbl val="0"/>
      </c:catAx>
      <c:valAx>
        <c:axId val="18146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crossAx val="181462447"/>
        <c:crosses val="autoZero"/>
        <c:crossBetween val="between"/>
      </c:valAx>
      <c:spPr>
        <a:noFill/>
        <a:ln>
          <a:noFill/>
        </a:ln>
        <a:effectLst/>
      </c:spPr>
    </c:plotArea>
    <c:legend>
      <c:legendPos val="r"/>
      <c:layout>
        <c:manualLayout>
          <c:xMode val="edge"/>
          <c:yMode val="edge"/>
          <c:x val="0.74768836514683756"/>
          <c:y val="0.74173617775728196"/>
          <c:w val="0.21550748902665279"/>
          <c:h val="0.2300929223365603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noFill/>
    <a:ln w="9525" cap="flat" cmpd="sng" algn="ctr">
      <a:noFill/>
      <a:round/>
    </a:ln>
    <a:effectLst/>
  </c:spPr>
  <c:txPr>
    <a:bodyPr/>
    <a:lstStyle/>
    <a:p>
      <a:pPr>
        <a:defRPr sz="900" b="1">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DASHBOARD.xlsx]income by month!PivotTable3</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Calibri" panose="020F0502020204030204" pitchFamily="34" charset="0"/>
                <a:ea typeface="+mn-ea"/>
                <a:cs typeface="Calibri" panose="020F0502020204030204" pitchFamily="34" charset="0"/>
              </a:defRPr>
            </a:pPr>
            <a:r>
              <a:rPr lang="en-IN" b="1">
                <a:solidFill>
                  <a:schemeClr val="tx1"/>
                </a:solidFill>
                <a:latin typeface="Calibri" panose="020F0502020204030204" pitchFamily="34" charset="0"/>
                <a:cs typeface="Calibri" panose="020F0502020204030204" pitchFamily="34" charset="0"/>
              </a:rPr>
              <a:t>ORDER VALUE:ORDER</a:t>
            </a:r>
            <a:r>
              <a:rPr lang="en-IN" b="1" baseline="0">
                <a:solidFill>
                  <a:schemeClr val="tx1"/>
                </a:solidFill>
                <a:latin typeface="Calibri" panose="020F0502020204030204" pitchFamily="34" charset="0"/>
                <a:cs typeface="Calibri" panose="020F0502020204030204" pitchFamily="34" charset="0"/>
              </a:rPr>
              <a:t> INCOME VS MONTH</a:t>
            </a:r>
            <a:endParaRPr lang="en-IN" b="1">
              <a:solidFill>
                <a:schemeClr val="tx1"/>
              </a:solidFill>
              <a:latin typeface="Calibri" panose="020F0502020204030204" pitchFamily="34" charset="0"/>
              <a:cs typeface="Calibri" panose="020F0502020204030204" pitchFamily="34" charset="0"/>
            </a:endParaRPr>
          </a:p>
        </c:rich>
      </c:tx>
      <c:layout>
        <c:manualLayout>
          <c:xMode val="edge"/>
          <c:yMode val="edge"/>
          <c:x val="0.3569897474090934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5808326865014477"/>
          <c:y val="0.34081648097278061"/>
          <c:w val="0.75252648519060505"/>
          <c:h val="0.42340195464237318"/>
        </c:manualLayout>
      </c:layout>
      <c:lineChart>
        <c:grouping val="stacked"/>
        <c:varyColors val="0"/>
        <c:ser>
          <c:idx val="0"/>
          <c:order val="0"/>
          <c:tx>
            <c:strRef>
              <c:f>'income by month'!$B$3:$B$4</c:f>
              <c:strCache>
                <c:ptCount val="1"/>
                <c:pt idx="0">
                  <c:v>10001 to 25000</c:v>
                </c:pt>
              </c:strCache>
            </c:strRef>
          </c:tx>
          <c:spPr>
            <a:ln w="28575" cap="rnd">
              <a:solidFill>
                <a:schemeClr val="accent1"/>
              </a:solidFill>
              <a:round/>
            </a:ln>
            <a:effectLst/>
          </c:spPr>
          <c:marker>
            <c:symbol val="none"/>
          </c:marker>
          <c:cat>
            <c:strRef>
              <c:f>'income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'income by month'!$B$5:$B$17</c:f>
              <c:numCache>
                <c:formatCode>General</c:formatCode>
                <c:ptCount val="12"/>
                <c:pt idx="0">
                  <c:v>277</c:v>
                </c:pt>
                <c:pt idx="1">
                  <c:v>2261</c:v>
                </c:pt>
                <c:pt idx="2">
                  <c:v>1603</c:v>
                </c:pt>
                <c:pt idx="3">
                  <c:v>737</c:v>
                </c:pt>
                <c:pt idx="4">
                  <c:v>2605</c:v>
                </c:pt>
                <c:pt idx="5">
                  <c:v>1750</c:v>
                </c:pt>
                <c:pt idx="6">
                  <c:v>2253</c:v>
                </c:pt>
                <c:pt idx="7">
                  <c:v>1221</c:v>
                </c:pt>
                <c:pt idx="8">
                  <c:v>1803</c:v>
                </c:pt>
                <c:pt idx="9">
                  <c:v>1412</c:v>
                </c:pt>
                <c:pt idx="10">
                  <c:v>1714</c:v>
                </c:pt>
                <c:pt idx="11">
                  <c:v>1097</c:v>
                </c:pt>
              </c:numCache>
            </c:numRef>
          </c:val>
          <c:smooth val="0"/>
          <c:extLst>
            <c:ext xmlns:c16="http://schemas.microsoft.com/office/drawing/2014/chart" uri="{C3380CC4-5D6E-409C-BE32-E72D297353CC}">
              <c16:uniqueId val="{00000000-7FB7-4287-9BE8-A9CE2395807E}"/>
            </c:ext>
          </c:extLst>
        </c:ser>
        <c:ser>
          <c:idx val="1"/>
          <c:order val="1"/>
          <c:tx>
            <c:strRef>
              <c:f>'income by month'!$C$3:$C$4</c:f>
              <c:strCache>
                <c:ptCount val="1"/>
                <c:pt idx="0">
                  <c:v>25001 to 50000</c:v>
                </c:pt>
              </c:strCache>
            </c:strRef>
          </c:tx>
          <c:spPr>
            <a:ln w="28575" cap="rnd">
              <a:solidFill>
                <a:schemeClr val="accent2"/>
              </a:solidFill>
              <a:round/>
            </a:ln>
            <a:effectLst/>
          </c:spPr>
          <c:marker>
            <c:symbol val="none"/>
          </c:marker>
          <c:cat>
            <c:strRef>
              <c:f>'income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'income by month'!$C$5:$C$17</c:f>
              <c:numCache>
                <c:formatCode>General</c:formatCode>
                <c:ptCount val="12"/>
                <c:pt idx="0">
                  <c:v>2010</c:v>
                </c:pt>
                <c:pt idx="1">
                  <c:v>2196</c:v>
                </c:pt>
                <c:pt idx="2">
                  <c:v>1963</c:v>
                </c:pt>
                <c:pt idx="3">
                  <c:v>2415</c:v>
                </c:pt>
                <c:pt idx="4">
                  <c:v>474</c:v>
                </c:pt>
                <c:pt idx="5">
                  <c:v>4255</c:v>
                </c:pt>
                <c:pt idx="6">
                  <c:v>875</c:v>
                </c:pt>
                <c:pt idx="7">
                  <c:v>5541</c:v>
                </c:pt>
                <c:pt idx="8">
                  <c:v>3482</c:v>
                </c:pt>
                <c:pt idx="9">
                  <c:v>1025</c:v>
                </c:pt>
                <c:pt idx="10">
                  <c:v>3773</c:v>
                </c:pt>
                <c:pt idx="11">
                  <c:v>1657</c:v>
                </c:pt>
              </c:numCache>
            </c:numRef>
          </c:val>
          <c:smooth val="0"/>
          <c:extLst>
            <c:ext xmlns:c16="http://schemas.microsoft.com/office/drawing/2014/chart" uri="{C3380CC4-5D6E-409C-BE32-E72D297353CC}">
              <c16:uniqueId val="{00000005-FF62-4C9F-B446-AB3651C52D5F}"/>
            </c:ext>
          </c:extLst>
        </c:ser>
        <c:ser>
          <c:idx val="2"/>
          <c:order val="2"/>
          <c:tx>
            <c:strRef>
              <c:f>'income by month'!$D$3:$D$4</c:f>
              <c:strCache>
                <c:ptCount val="1"/>
                <c:pt idx="0">
                  <c:v>5001 to 10000</c:v>
                </c:pt>
              </c:strCache>
            </c:strRef>
          </c:tx>
          <c:spPr>
            <a:ln w="28575" cap="rnd">
              <a:solidFill>
                <a:schemeClr val="accent3"/>
              </a:solidFill>
              <a:round/>
            </a:ln>
            <a:effectLst/>
          </c:spPr>
          <c:marker>
            <c:symbol val="none"/>
          </c:marker>
          <c:cat>
            <c:strRef>
              <c:f>'income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'income by month'!$D$5:$D$17</c:f>
              <c:numCache>
                <c:formatCode>General</c:formatCode>
                <c:ptCount val="12"/>
                <c:pt idx="0">
                  <c:v>1221</c:v>
                </c:pt>
                <c:pt idx="1">
                  <c:v>3510</c:v>
                </c:pt>
                <c:pt idx="2">
                  <c:v>819</c:v>
                </c:pt>
                <c:pt idx="4">
                  <c:v>958</c:v>
                </c:pt>
                <c:pt idx="5">
                  <c:v>2320</c:v>
                </c:pt>
                <c:pt idx="6">
                  <c:v>2163</c:v>
                </c:pt>
                <c:pt idx="7">
                  <c:v>185</c:v>
                </c:pt>
                <c:pt idx="8">
                  <c:v>291</c:v>
                </c:pt>
                <c:pt idx="11">
                  <c:v>881</c:v>
                </c:pt>
              </c:numCache>
            </c:numRef>
          </c:val>
          <c:smooth val="0"/>
          <c:extLst>
            <c:ext xmlns:c16="http://schemas.microsoft.com/office/drawing/2014/chart" uri="{C3380CC4-5D6E-409C-BE32-E72D297353CC}">
              <c16:uniqueId val="{00000000-51AA-450D-A08C-E6D8E88D18C4}"/>
            </c:ext>
          </c:extLst>
        </c:ser>
        <c:ser>
          <c:idx val="3"/>
          <c:order val="3"/>
          <c:tx>
            <c:strRef>
              <c:f>'income by month'!$E$3:$E$4</c:f>
              <c:strCache>
                <c:ptCount val="1"/>
                <c:pt idx="0">
                  <c:v>Below Rs.5000</c:v>
                </c:pt>
              </c:strCache>
            </c:strRef>
          </c:tx>
          <c:spPr>
            <a:ln w="28575" cap="rnd">
              <a:solidFill>
                <a:schemeClr val="accent4"/>
              </a:solidFill>
              <a:round/>
            </a:ln>
            <a:effectLst/>
          </c:spPr>
          <c:marker>
            <c:symbol val="none"/>
          </c:marker>
          <c:cat>
            <c:strRef>
              <c:f>'income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'income by month'!$E$5:$E$17</c:f>
              <c:numCache>
                <c:formatCode>General</c:formatCode>
                <c:ptCount val="12"/>
                <c:pt idx="0">
                  <c:v>5493</c:v>
                </c:pt>
                <c:pt idx="1">
                  <c:v>5314</c:v>
                </c:pt>
                <c:pt idx="2">
                  <c:v>7963</c:v>
                </c:pt>
                <c:pt idx="3">
                  <c:v>6809</c:v>
                </c:pt>
                <c:pt idx="4">
                  <c:v>8445</c:v>
                </c:pt>
                <c:pt idx="5">
                  <c:v>5574</c:v>
                </c:pt>
                <c:pt idx="6">
                  <c:v>3728</c:v>
                </c:pt>
                <c:pt idx="7">
                  <c:v>6617</c:v>
                </c:pt>
                <c:pt idx="8">
                  <c:v>8654</c:v>
                </c:pt>
                <c:pt idx="9">
                  <c:v>10002</c:v>
                </c:pt>
                <c:pt idx="10">
                  <c:v>5576</c:v>
                </c:pt>
                <c:pt idx="11">
                  <c:v>4573</c:v>
                </c:pt>
              </c:numCache>
            </c:numRef>
          </c:val>
          <c:smooth val="0"/>
          <c:extLst>
            <c:ext xmlns:c16="http://schemas.microsoft.com/office/drawing/2014/chart" uri="{C3380CC4-5D6E-409C-BE32-E72D297353CC}">
              <c16:uniqueId val="{00000001-51AA-450D-A08C-E6D8E88D18C4}"/>
            </c:ext>
          </c:extLst>
        </c:ser>
        <c:ser>
          <c:idx val="4"/>
          <c:order val="4"/>
          <c:tx>
            <c:strRef>
              <c:f>'income by month'!$F$3:$F$4</c:f>
              <c:strCache>
                <c:ptCount val="1"/>
                <c:pt idx="0">
                  <c:v>More than 50000</c:v>
                </c:pt>
              </c:strCache>
            </c:strRef>
          </c:tx>
          <c:spPr>
            <a:ln w="28575" cap="rnd">
              <a:solidFill>
                <a:schemeClr val="accent5"/>
              </a:solidFill>
              <a:round/>
            </a:ln>
            <a:effectLst/>
          </c:spPr>
          <c:marker>
            <c:symbol val="none"/>
          </c:marker>
          <c:cat>
            <c:strRef>
              <c:f>'income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'income by month'!$F$5:$F$17</c:f>
              <c:numCache>
                <c:formatCode>General</c:formatCode>
                <c:ptCount val="12"/>
                <c:pt idx="0">
                  <c:v>1969</c:v>
                </c:pt>
                <c:pt idx="1">
                  <c:v>2972</c:v>
                </c:pt>
                <c:pt idx="2">
                  <c:v>1605</c:v>
                </c:pt>
                <c:pt idx="3">
                  <c:v>1157</c:v>
                </c:pt>
                <c:pt idx="4">
                  <c:v>1476</c:v>
                </c:pt>
                <c:pt idx="5">
                  <c:v>2133</c:v>
                </c:pt>
                <c:pt idx="6">
                  <c:v>2373</c:v>
                </c:pt>
                <c:pt idx="7">
                  <c:v>3865</c:v>
                </c:pt>
                <c:pt idx="8">
                  <c:v>1983</c:v>
                </c:pt>
                <c:pt idx="9">
                  <c:v>2041</c:v>
                </c:pt>
                <c:pt idx="10">
                  <c:v>1153</c:v>
                </c:pt>
                <c:pt idx="11">
                  <c:v>2443</c:v>
                </c:pt>
              </c:numCache>
            </c:numRef>
          </c:val>
          <c:smooth val="0"/>
          <c:extLst>
            <c:ext xmlns:c16="http://schemas.microsoft.com/office/drawing/2014/chart" uri="{C3380CC4-5D6E-409C-BE32-E72D297353CC}">
              <c16:uniqueId val="{00000002-51AA-450D-A08C-E6D8E88D18C4}"/>
            </c:ext>
          </c:extLst>
        </c:ser>
        <c:dLbls>
          <c:showLegendKey val="0"/>
          <c:showVal val="0"/>
          <c:showCatName val="0"/>
          <c:showSerName val="0"/>
          <c:showPercent val="0"/>
          <c:showBubbleSize val="0"/>
        </c:dLbls>
        <c:smooth val="0"/>
        <c:axId val="238226287"/>
        <c:axId val="238224207"/>
      </c:lineChart>
      <c:catAx>
        <c:axId val="23822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224207"/>
        <c:crosses val="autoZero"/>
        <c:auto val="1"/>
        <c:lblAlgn val="ctr"/>
        <c:lblOffset val="100"/>
        <c:noMultiLvlLbl val="0"/>
      </c:catAx>
      <c:valAx>
        <c:axId val="23822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226287"/>
        <c:crosses val="autoZero"/>
        <c:crossBetween val="between"/>
      </c:valAx>
      <c:spPr>
        <a:noFill/>
        <a:ln>
          <a:noFill/>
        </a:ln>
        <a:effectLst/>
      </c:spPr>
    </c:plotArea>
    <c:legend>
      <c:legendPos val="t"/>
      <c:layout>
        <c:manualLayout>
          <c:xMode val="edge"/>
          <c:yMode val="edge"/>
          <c:x val="3.564855502470532E-2"/>
          <c:y val="0.10046689919178294"/>
          <c:w val="0.78914295571133219"/>
          <c:h val="0.28855814624207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DASHBOARD.xlsx]age by order!PivotTable4</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ORDER</a:t>
            </a:r>
            <a:r>
              <a:rPr lang="en-IN" b="1" baseline="0">
                <a:solidFill>
                  <a:schemeClr val="tx1"/>
                </a:solidFill>
              </a:rPr>
              <a:t> VALUE BY AGE</a:t>
            </a:r>
            <a:endParaRPr lang="en-IN" b="1">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a:noFill/>
          </a:ln>
          <a:effectLst/>
        </c:spPr>
        <c:marker>
          <c:symbol val="none"/>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403163573511185"/>
          <c:y val="0.12962962962962962"/>
          <c:w val="0.68778811739441648"/>
          <c:h val="0.59732502187226599"/>
        </c:manualLayout>
      </c:layout>
      <c:barChart>
        <c:barDir val="col"/>
        <c:grouping val="clustered"/>
        <c:varyColors val="0"/>
        <c:ser>
          <c:idx val="0"/>
          <c:order val="0"/>
          <c:tx>
            <c:strRef>
              <c:f>'age by order'!$B$3</c:f>
              <c:strCache>
                <c:ptCount val="1"/>
                <c:pt idx="0">
                  <c:v>Count of Age</c:v>
                </c:pt>
              </c:strCache>
            </c:strRef>
          </c:tx>
          <c:spPr>
            <a:solidFill>
              <a:schemeClr val="accent1"/>
            </a:solidFill>
            <a:ln>
              <a:noFill/>
            </a:ln>
            <a:effectLst/>
          </c:spPr>
          <c:invertIfNegative val="0"/>
          <c:cat>
            <c:strRef>
              <c:f>'age by order'!$A$4:$A$17</c:f>
              <c:strCache>
                <c:ptCount val="13"/>
                <c:pt idx="0">
                  <c:v>18</c:v>
                </c:pt>
                <c:pt idx="1">
                  <c:v>19</c:v>
                </c:pt>
                <c:pt idx="2">
                  <c:v>20</c:v>
                </c:pt>
                <c:pt idx="3">
                  <c:v>22</c:v>
                </c:pt>
                <c:pt idx="4">
                  <c:v>23</c:v>
                </c:pt>
                <c:pt idx="5">
                  <c:v>25</c:v>
                </c:pt>
                <c:pt idx="6">
                  <c:v>28</c:v>
                </c:pt>
                <c:pt idx="7">
                  <c:v>31</c:v>
                </c:pt>
                <c:pt idx="8">
                  <c:v>32</c:v>
                </c:pt>
                <c:pt idx="9">
                  <c:v>53</c:v>
                </c:pt>
                <c:pt idx="10">
                  <c:v>55</c:v>
                </c:pt>
                <c:pt idx="11">
                  <c:v>57</c:v>
                </c:pt>
                <c:pt idx="12">
                  <c:v>60</c:v>
                </c:pt>
              </c:strCache>
            </c:strRef>
          </c:cat>
          <c:val>
            <c:numRef>
              <c:f>'age by order'!$B$4:$B$17</c:f>
              <c:numCache>
                <c:formatCode>General</c:formatCode>
                <c:ptCount val="13"/>
                <c:pt idx="0">
                  <c:v>22</c:v>
                </c:pt>
                <c:pt idx="1">
                  <c:v>28</c:v>
                </c:pt>
                <c:pt idx="2">
                  <c:v>44</c:v>
                </c:pt>
                <c:pt idx="3">
                  <c:v>57</c:v>
                </c:pt>
                <c:pt idx="4">
                  <c:v>73</c:v>
                </c:pt>
                <c:pt idx="5">
                  <c:v>52</c:v>
                </c:pt>
                <c:pt idx="6">
                  <c:v>15</c:v>
                </c:pt>
                <c:pt idx="7">
                  <c:v>8</c:v>
                </c:pt>
                <c:pt idx="8">
                  <c:v>16</c:v>
                </c:pt>
                <c:pt idx="9">
                  <c:v>1</c:v>
                </c:pt>
                <c:pt idx="10">
                  <c:v>9</c:v>
                </c:pt>
                <c:pt idx="11">
                  <c:v>14</c:v>
                </c:pt>
                <c:pt idx="12">
                  <c:v>49</c:v>
                </c:pt>
              </c:numCache>
            </c:numRef>
          </c:val>
          <c:extLst>
            <c:ext xmlns:c16="http://schemas.microsoft.com/office/drawing/2014/chart" uri="{C3380CC4-5D6E-409C-BE32-E72D297353CC}">
              <c16:uniqueId val="{00000000-EC02-4186-BC17-1DCC3E4288F1}"/>
            </c:ext>
          </c:extLst>
        </c:ser>
        <c:dLbls>
          <c:showLegendKey val="0"/>
          <c:showVal val="0"/>
          <c:showCatName val="0"/>
          <c:showSerName val="0"/>
          <c:showPercent val="0"/>
          <c:showBubbleSize val="0"/>
        </c:dLbls>
        <c:gapWidth val="150"/>
        <c:axId val="238230447"/>
        <c:axId val="238231695"/>
      </c:barChart>
      <c:lineChart>
        <c:grouping val="standard"/>
        <c:varyColors val="0"/>
        <c:ser>
          <c:idx val="1"/>
          <c:order val="1"/>
          <c:tx>
            <c:strRef>
              <c:f>'age by order'!$C$3</c:f>
              <c:strCache>
                <c:ptCount val="1"/>
                <c:pt idx="0">
                  <c:v>Sum of Order value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by order'!$A$4:$A$17</c:f>
              <c:strCache>
                <c:ptCount val="13"/>
                <c:pt idx="0">
                  <c:v>18</c:v>
                </c:pt>
                <c:pt idx="1">
                  <c:v>19</c:v>
                </c:pt>
                <c:pt idx="2">
                  <c:v>20</c:v>
                </c:pt>
                <c:pt idx="3">
                  <c:v>22</c:v>
                </c:pt>
                <c:pt idx="4">
                  <c:v>23</c:v>
                </c:pt>
                <c:pt idx="5">
                  <c:v>25</c:v>
                </c:pt>
                <c:pt idx="6">
                  <c:v>28</c:v>
                </c:pt>
                <c:pt idx="7">
                  <c:v>31</c:v>
                </c:pt>
                <c:pt idx="8">
                  <c:v>32</c:v>
                </c:pt>
                <c:pt idx="9">
                  <c:v>53</c:v>
                </c:pt>
                <c:pt idx="10">
                  <c:v>55</c:v>
                </c:pt>
                <c:pt idx="11">
                  <c:v>57</c:v>
                </c:pt>
                <c:pt idx="12">
                  <c:v>60</c:v>
                </c:pt>
              </c:strCache>
            </c:strRef>
          </c:cat>
          <c:val>
            <c:numRef>
              <c:f>'age by order'!$C$4:$C$17</c:f>
              <c:numCache>
                <c:formatCode>General</c:formatCode>
                <c:ptCount val="13"/>
                <c:pt idx="0">
                  <c:v>7535</c:v>
                </c:pt>
                <c:pt idx="1">
                  <c:v>11916</c:v>
                </c:pt>
                <c:pt idx="2">
                  <c:v>18663</c:v>
                </c:pt>
                <c:pt idx="3">
                  <c:v>24250</c:v>
                </c:pt>
                <c:pt idx="4">
                  <c:v>28908</c:v>
                </c:pt>
                <c:pt idx="5">
                  <c:v>23072</c:v>
                </c:pt>
                <c:pt idx="6">
                  <c:v>5601</c:v>
                </c:pt>
                <c:pt idx="7">
                  <c:v>3592</c:v>
                </c:pt>
                <c:pt idx="8">
                  <c:v>6005</c:v>
                </c:pt>
                <c:pt idx="9">
                  <c:v>196</c:v>
                </c:pt>
                <c:pt idx="10">
                  <c:v>5019</c:v>
                </c:pt>
                <c:pt idx="11">
                  <c:v>7274</c:v>
                </c:pt>
                <c:pt idx="12">
                  <c:v>22634</c:v>
                </c:pt>
              </c:numCache>
            </c:numRef>
          </c:val>
          <c:smooth val="0"/>
          <c:extLst>
            <c:ext xmlns:c16="http://schemas.microsoft.com/office/drawing/2014/chart" uri="{C3380CC4-5D6E-409C-BE32-E72D297353CC}">
              <c16:uniqueId val="{00000001-EC02-4186-BC17-1DCC3E4288F1}"/>
            </c:ext>
          </c:extLst>
        </c:ser>
        <c:dLbls>
          <c:showLegendKey val="0"/>
          <c:showVal val="0"/>
          <c:showCatName val="0"/>
          <c:showSerName val="0"/>
          <c:showPercent val="0"/>
          <c:showBubbleSize val="0"/>
        </c:dLbls>
        <c:marker val="1"/>
        <c:smooth val="0"/>
        <c:axId val="181683887"/>
        <c:axId val="181682639"/>
      </c:lineChart>
      <c:catAx>
        <c:axId val="23823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231695"/>
        <c:crosses val="autoZero"/>
        <c:auto val="1"/>
        <c:lblAlgn val="ctr"/>
        <c:lblOffset val="100"/>
        <c:noMultiLvlLbl val="0"/>
      </c:catAx>
      <c:valAx>
        <c:axId val="23823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230447"/>
        <c:crosses val="autoZero"/>
        <c:crossBetween val="between"/>
      </c:valAx>
      <c:valAx>
        <c:axId val="1816826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83887"/>
        <c:crosses val="max"/>
        <c:crossBetween val="between"/>
      </c:valAx>
      <c:catAx>
        <c:axId val="181683887"/>
        <c:scaling>
          <c:orientation val="minMax"/>
        </c:scaling>
        <c:delete val="1"/>
        <c:axPos val="b"/>
        <c:numFmt formatCode="General" sourceLinked="1"/>
        <c:majorTickMark val="out"/>
        <c:minorTickMark val="none"/>
        <c:tickLblPos val="nextTo"/>
        <c:crossAx val="181682639"/>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DASHBOARD.xlsx]gender by order!PivotTable5</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ORDER</a:t>
            </a:r>
            <a:r>
              <a:rPr lang="en-IN" b="1" baseline="0">
                <a:solidFill>
                  <a:schemeClr val="tx1"/>
                </a:solidFill>
              </a:rPr>
              <a:t> VALUE BY GENDER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'gender by order'!$B$3</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AC-48C5-95D4-34E52E7466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AC-48C5-95D4-34E52E74667C}"/>
              </c:ext>
            </c:extLst>
          </c:dPt>
          <c:cat>
            <c:strRef>
              <c:f>'gender by order'!$A$4:$A$6</c:f>
              <c:strCache>
                <c:ptCount val="2"/>
                <c:pt idx="0">
                  <c:v>Female</c:v>
                </c:pt>
                <c:pt idx="1">
                  <c:v>Male</c:v>
                </c:pt>
              </c:strCache>
            </c:strRef>
          </c:cat>
          <c:val>
            <c:numRef>
              <c:f>'gender by order'!$B$4:$B$6</c:f>
              <c:numCache>
                <c:formatCode>General</c:formatCode>
                <c:ptCount val="2"/>
                <c:pt idx="0">
                  <c:v>166</c:v>
                </c:pt>
                <c:pt idx="1">
                  <c:v>222</c:v>
                </c:pt>
              </c:numCache>
            </c:numRef>
          </c:val>
          <c:extLst>
            <c:ext xmlns:c16="http://schemas.microsoft.com/office/drawing/2014/chart" uri="{C3380CC4-5D6E-409C-BE32-E72D297353CC}">
              <c16:uniqueId val="{00000004-08AC-48C5-95D4-34E52E74667C}"/>
            </c:ext>
          </c:extLst>
        </c:ser>
        <c:ser>
          <c:idx val="1"/>
          <c:order val="1"/>
          <c:tx>
            <c:strRef>
              <c:f>'gender by order'!$C$3</c:f>
              <c:strCache>
                <c:ptCount val="1"/>
                <c:pt idx="0">
                  <c:v>Sum of Order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08AC-48C5-95D4-34E52E7466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08AC-48C5-95D4-34E52E74667C}"/>
              </c:ext>
            </c:extLst>
          </c:dPt>
          <c:cat>
            <c:strRef>
              <c:f>'gender by order'!$A$4:$A$6</c:f>
              <c:strCache>
                <c:ptCount val="2"/>
                <c:pt idx="0">
                  <c:v>Female</c:v>
                </c:pt>
                <c:pt idx="1">
                  <c:v>Male</c:v>
                </c:pt>
              </c:strCache>
            </c:strRef>
          </c:cat>
          <c:val>
            <c:numRef>
              <c:f>'gender by order'!$C$4:$C$6</c:f>
              <c:numCache>
                <c:formatCode>General</c:formatCode>
                <c:ptCount val="2"/>
                <c:pt idx="0">
                  <c:v>72032</c:v>
                </c:pt>
                <c:pt idx="1">
                  <c:v>92633</c:v>
                </c:pt>
              </c:numCache>
            </c:numRef>
          </c:val>
          <c:extLst>
            <c:ext xmlns:c16="http://schemas.microsoft.com/office/drawing/2014/chart" uri="{C3380CC4-5D6E-409C-BE32-E72D297353CC}">
              <c16:uniqueId val="{00000009-08AC-48C5-95D4-34E52E74667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714895378462364"/>
          <c:y val="0.44228672445162048"/>
          <c:w val="0.23323402692350298"/>
          <c:h val="0.25114132246773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DASHBOARD.xlsx]region vs meals!PivotTable2</c:name>
    <c:fmtId val="15"/>
  </c:pivotSource>
  <c:chart>
    <c:title>
      <c:tx>
        <c:rich>
          <a:bodyPr/>
          <a:lstStyle/>
          <a:p>
            <a:pPr>
              <a:defRPr sz="1400" b="1">
                <a:ln>
                  <a:noFill/>
                </a:ln>
              </a:defRPr>
            </a:pPr>
            <a:r>
              <a:rPr lang="en-IN" sz="1400" b="1">
                <a:ln>
                  <a:noFill/>
                </a:ln>
              </a:rPr>
              <a:t>ORDER</a:t>
            </a:r>
            <a:r>
              <a:rPr lang="en-IN" sz="1400" b="1" baseline="0">
                <a:ln>
                  <a:noFill/>
                </a:ln>
              </a:rPr>
              <a:t> VALUE:MEALS VS REGION</a:t>
            </a:r>
            <a:endParaRPr lang="en-IN" sz="1400" b="1">
              <a:ln>
                <a:noFill/>
              </a:ln>
            </a:endParaRPr>
          </a:p>
        </c:rich>
      </c:tx>
      <c:layout/>
      <c:overlay val="0"/>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marker>
          <c:symbol val="none"/>
        </c:marker>
      </c:pivotFmt>
    </c:pivotFmts>
    <c:plotArea>
      <c:layout>
        <c:manualLayout>
          <c:layoutTarget val="inner"/>
          <c:xMode val="edge"/>
          <c:yMode val="edge"/>
          <c:x val="0.21488538355023662"/>
          <c:y val="0.21385215938916727"/>
          <c:w val="0.55077500729075535"/>
          <c:h val="0.56574526366022415"/>
        </c:manualLayout>
      </c:layout>
      <c:barChart>
        <c:barDir val="col"/>
        <c:grouping val="clustered"/>
        <c:varyColors val="0"/>
        <c:ser>
          <c:idx val="0"/>
          <c:order val="0"/>
          <c:tx>
            <c:strRef>
              <c:f>'region vs meals'!$B$3:$B$4</c:f>
              <c:strCache>
                <c:ptCount val="1"/>
                <c:pt idx="0">
                  <c:v>Breakfast</c:v>
                </c:pt>
              </c:strCache>
            </c:strRef>
          </c:tx>
          <c:invertIfNegative val="0"/>
          <c:dLbls>
            <c:delete val="1"/>
          </c:dLbls>
          <c:cat>
            <c:strRef>
              <c:f>'region vs meals'!$A$5:$A$9</c:f>
              <c:strCache>
                <c:ptCount val="4"/>
                <c:pt idx="0">
                  <c:v>East</c:v>
                </c:pt>
                <c:pt idx="1">
                  <c:v>North</c:v>
                </c:pt>
                <c:pt idx="2">
                  <c:v>South</c:v>
                </c:pt>
                <c:pt idx="3">
                  <c:v>West</c:v>
                </c:pt>
              </c:strCache>
            </c:strRef>
          </c:cat>
          <c:val>
            <c:numRef>
              <c:f>'region vs meals'!$B$5:$B$9</c:f>
              <c:numCache>
                <c:formatCode>General</c:formatCode>
                <c:ptCount val="4"/>
                <c:pt idx="0">
                  <c:v>4755</c:v>
                </c:pt>
                <c:pt idx="1">
                  <c:v>3575</c:v>
                </c:pt>
                <c:pt idx="2">
                  <c:v>2511</c:v>
                </c:pt>
                <c:pt idx="3">
                  <c:v>7356</c:v>
                </c:pt>
              </c:numCache>
            </c:numRef>
          </c:val>
          <c:extLst>
            <c:ext xmlns:c16="http://schemas.microsoft.com/office/drawing/2014/chart" uri="{C3380CC4-5D6E-409C-BE32-E72D297353CC}">
              <c16:uniqueId val="{00000000-5B66-48FC-B313-396CF38D155F}"/>
            </c:ext>
          </c:extLst>
        </c:ser>
        <c:ser>
          <c:idx val="1"/>
          <c:order val="1"/>
          <c:tx>
            <c:strRef>
              <c:f>'region vs meals'!$C$3:$C$4</c:f>
              <c:strCache>
                <c:ptCount val="1"/>
                <c:pt idx="0">
                  <c:v>Dinner</c:v>
                </c:pt>
              </c:strCache>
            </c:strRef>
          </c:tx>
          <c:invertIfNegative val="0"/>
          <c:dLbls>
            <c:delete val="1"/>
          </c:dLbls>
          <c:cat>
            <c:strRef>
              <c:f>'region vs meals'!$A$5:$A$9</c:f>
              <c:strCache>
                <c:ptCount val="4"/>
                <c:pt idx="0">
                  <c:v>East</c:v>
                </c:pt>
                <c:pt idx="1">
                  <c:v>North</c:v>
                </c:pt>
                <c:pt idx="2">
                  <c:v>South</c:v>
                </c:pt>
                <c:pt idx="3">
                  <c:v>West</c:v>
                </c:pt>
              </c:strCache>
            </c:strRef>
          </c:cat>
          <c:val>
            <c:numRef>
              <c:f>'region vs meals'!$C$5:$C$9</c:f>
              <c:numCache>
                <c:formatCode>General</c:formatCode>
                <c:ptCount val="4"/>
                <c:pt idx="0">
                  <c:v>22052</c:v>
                </c:pt>
                <c:pt idx="1">
                  <c:v>22682</c:v>
                </c:pt>
                <c:pt idx="2">
                  <c:v>22031</c:v>
                </c:pt>
                <c:pt idx="3">
                  <c:v>20401</c:v>
                </c:pt>
              </c:numCache>
            </c:numRef>
          </c:val>
          <c:extLst>
            <c:ext xmlns:c16="http://schemas.microsoft.com/office/drawing/2014/chart" uri="{C3380CC4-5D6E-409C-BE32-E72D297353CC}">
              <c16:uniqueId val="{00000008-5B66-48FC-B313-396CF38D155F}"/>
            </c:ext>
          </c:extLst>
        </c:ser>
        <c:ser>
          <c:idx val="2"/>
          <c:order val="2"/>
          <c:tx>
            <c:strRef>
              <c:f>'region vs meals'!$D$3:$D$4</c:f>
              <c:strCache>
                <c:ptCount val="1"/>
                <c:pt idx="0">
                  <c:v>Lunch</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'region vs meals'!$A$5:$A$9</c:f>
              <c:strCache>
                <c:ptCount val="4"/>
                <c:pt idx="0">
                  <c:v>East</c:v>
                </c:pt>
                <c:pt idx="1">
                  <c:v>North</c:v>
                </c:pt>
                <c:pt idx="2">
                  <c:v>South</c:v>
                </c:pt>
                <c:pt idx="3">
                  <c:v>West</c:v>
                </c:pt>
              </c:strCache>
            </c:strRef>
          </c:cat>
          <c:val>
            <c:numRef>
              <c:f>'region vs meals'!$D$5:$D$9</c:f>
              <c:numCache>
                <c:formatCode>General</c:formatCode>
                <c:ptCount val="4"/>
                <c:pt idx="0">
                  <c:v>6388</c:v>
                </c:pt>
                <c:pt idx="1">
                  <c:v>10121</c:v>
                </c:pt>
                <c:pt idx="2">
                  <c:v>5303</c:v>
                </c:pt>
                <c:pt idx="3">
                  <c:v>10180</c:v>
                </c:pt>
              </c:numCache>
            </c:numRef>
          </c:val>
          <c:extLst>
            <c:ext xmlns:c16="http://schemas.microsoft.com/office/drawing/2014/chart" uri="{C3380CC4-5D6E-409C-BE32-E72D297353CC}">
              <c16:uniqueId val="{00000000-D440-4333-A73A-0BC7A6C981DA}"/>
            </c:ext>
          </c:extLst>
        </c:ser>
        <c:ser>
          <c:idx val="3"/>
          <c:order val="3"/>
          <c:tx>
            <c:strRef>
              <c:f>'region vs meals'!$E$3:$E$4</c:f>
              <c:strCache>
                <c:ptCount val="1"/>
                <c:pt idx="0">
                  <c:v>Snacks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'region vs meals'!$A$5:$A$9</c:f>
              <c:strCache>
                <c:ptCount val="4"/>
                <c:pt idx="0">
                  <c:v>East</c:v>
                </c:pt>
                <c:pt idx="1">
                  <c:v>North</c:v>
                </c:pt>
                <c:pt idx="2">
                  <c:v>South</c:v>
                </c:pt>
                <c:pt idx="3">
                  <c:v>West</c:v>
                </c:pt>
              </c:strCache>
            </c:strRef>
          </c:cat>
          <c:val>
            <c:numRef>
              <c:f>'region vs meals'!$E$5:$E$9</c:f>
              <c:numCache>
                <c:formatCode>General</c:formatCode>
                <c:ptCount val="4"/>
                <c:pt idx="0">
                  <c:v>5078</c:v>
                </c:pt>
                <c:pt idx="1">
                  <c:v>9583</c:v>
                </c:pt>
                <c:pt idx="2">
                  <c:v>6009</c:v>
                </c:pt>
                <c:pt idx="3">
                  <c:v>6640</c:v>
                </c:pt>
              </c:numCache>
            </c:numRef>
          </c:val>
          <c:extLst>
            <c:ext xmlns:c16="http://schemas.microsoft.com/office/drawing/2014/chart" uri="{C3380CC4-5D6E-409C-BE32-E72D297353CC}">
              <c16:uniqueId val="{00000001-D440-4333-A73A-0BC7A6C981DA}"/>
            </c:ext>
          </c:extLst>
        </c:ser>
        <c:dLbls>
          <c:showLegendKey val="0"/>
          <c:showVal val="1"/>
          <c:showCatName val="0"/>
          <c:showSerName val="0"/>
          <c:showPercent val="0"/>
          <c:showBubbleSize val="0"/>
        </c:dLbls>
        <c:gapWidth val="150"/>
        <c:axId val="181462447"/>
        <c:axId val="181467855"/>
      </c:barChart>
      <c:catAx>
        <c:axId val="181462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7855"/>
        <c:crosses val="autoZero"/>
        <c:auto val="1"/>
        <c:lblAlgn val="ctr"/>
        <c:lblOffset val="100"/>
        <c:noMultiLvlLbl val="0"/>
      </c:catAx>
      <c:valAx>
        <c:axId val="18146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2447"/>
        <c:crosses val="autoZero"/>
        <c:crossBetween val="between"/>
      </c:valAx>
      <c:spPr>
        <a:noFill/>
        <a:ln>
          <a:noFill/>
        </a:ln>
        <a:effectLst/>
        <a:sp3d/>
      </c:spPr>
    </c:plotArea>
    <c:legend>
      <c:legendPos val="r"/>
      <c:layout>
        <c:manualLayout>
          <c:xMode val="edge"/>
          <c:yMode val="edge"/>
          <c:x val="0.77827938174394873"/>
          <c:y val="0.31011555847185768"/>
          <c:w val="0.22172063480158866"/>
          <c:h val="0.37484384220146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BF-4B76-8C3E-BE2F289A33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BF-4B76-8C3E-BE2F289A3333}"/>
              </c:ext>
            </c:extLst>
          </c:dPt>
          <c:val>
            <c:numRef>
              <c:f>'order by meals'!$J$8:$J$9</c:f>
              <c:numCache>
                <c:formatCode>0.0%</c:formatCode>
                <c:ptCount val="2"/>
                <c:pt idx="0">
                  <c:v>0.52935353596696322</c:v>
                </c:pt>
                <c:pt idx="1">
                  <c:v>0.47064646403303678</c:v>
                </c:pt>
              </c:numCache>
            </c:numRef>
          </c:val>
          <c:extLst>
            <c:ext xmlns:c16="http://schemas.microsoft.com/office/drawing/2014/chart" uri="{C3380CC4-5D6E-409C-BE32-E72D297353CC}">
              <c16:uniqueId val="{00000000-6CE4-40FF-8274-BB4C9EDADF0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DASHBOARD.xlsx]Month by order!PivotTable6</c:name>
    <c:fmtId val="1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Month</a:t>
            </a:r>
            <a:r>
              <a:rPr lang="en-IN" b="1" baseline="0">
                <a:solidFill>
                  <a:schemeClr val="tx1"/>
                </a:solidFill>
              </a:rPr>
              <a:t> By Order Value</a:t>
            </a:r>
            <a:endParaRPr lang="en-IN" b="1">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340459694141661E-2"/>
          <c:y val="0.39256239051692632"/>
          <c:w val="0.71693992507084925"/>
          <c:h val="0.27935689227102911"/>
        </c:manualLayout>
      </c:layout>
      <c:bar3DChart>
        <c:barDir val="col"/>
        <c:grouping val="clustered"/>
        <c:varyColors val="0"/>
        <c:ser>
          <c:idx val="0"/>
          <c:order val="0"/>
          <c:tx>
            <c:strRef>
              <c:f>'Month by order'!$B$3</c:f>
              <c:strCache>
                <c:ptCount val="1"/>
                <c:pt idx="0">
                  <c:v>Total</c:v>
                </c:pt>
              </c:strCache>
            </c:strRef>
          </c:tx>
          <c:spPr>
            <a:solidFill>
              <a:schemeClr val="accent1"/>
            </a:solidFill>
            <a:ln>
              <a:noFill/>
            </a:ln>
            <a:effectLst/>
            <a:sp3d/>
          </c:spPr>
          <c:invertIfNegative val="0"/>
          <c:cat>
            <c:strRef>
              <c:f>'Month by order'!$A$4:$A$16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by order'!$B$4:$B$16</c:f>
              <c:numCache>
                <c:formatCode>General</c:formatCode>
                <c:ptCount val="12"/>
                <c:pt idx="0">
                  <c:v>28</c:v>
                </c:pt>
                <c:pt idx="1">
                  <c:v>35</c:v>
                </c:pt>
                <c:pt idx="2">
                  <c:v>30</c:v>
                </c:pt>
                <c:pt idx="3">
                  <c:v>29</c:v>
                </c:pt>
                <c:pt idx="4">
                  <c:v>29</c:v>
                </c:pt>
                <c:pt idx="5">
                  <c:v>32</c:v>
                </c:pt>
                <c:pt idx="6">
                  <c:v>31</c:v>
                </c:pt>
                <c:pt idx="7">
                  <c:v>39</c:v>
                </c:pt>
                <c:pt idx="8">
                  <c:v>39</c:v>
                </c:pt>
                <c:pt idx="9">
                  <c:v>34</c:v>
                </c:pt>
                <c:pt idx="10">
                  <c:v>33</c:v>
                </c:pt>
                <c:pt idx="11">
                  <c:v>29</c:v>
                </c:pt>
              </c:numCache>
            </c:numRef>
          </c:val>
          <c:extLst>
            <c:ext xmlns:c16="http://schemas.microsoft.com/office/drawing/2014/chart" uri="{C3380CC4-5D6E-409C-BE32-E72D297353CC}">
              <c16:uniqueId val="{00000000-EBEE-4CFA-9E11-BDD424C614C0}"/>
            </c:ext>
          </c:extLst>
        </c:ser>
        <c:dLbls>
          <c:showLegendKey val="0"/>
          <c:showVal val="0"/>
          <c:showCatName val="0"/>
          <c:showSerName val="0"/>
          <c:showPercent val="0"/>
          <c:showBubbleSize val="0"/>
        </c:dLbls>
        <c:gapWidth val="150"/>
        <c:shape val="box"/>
        <c:axId val="182659919"/>
        <c:axId val="182647855"/>
        <c:axId val="0"/>
      </c:bar3DChart>
      <c:catAx>
        <c:axId val="182659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7855"/>
        <c:crosses val="autoZero"/>
        <c:auto val="1"/>
        <c:lblAlgn val="ctr"/>
        <c:lblOffset val="100"/>
        <c:noMultiLvlLbl val="0"/>
      </c:catAx>
      <c:valAx>
        <c:axId val="18264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9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857538035961271E-2"/>
          <c:y val="6.4471879286694095E-2"/>
          <c:w val="0.87828492392807744"/>
          <c:h val="0.8710562414266117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A0-478C-9153-198C503DE0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A0-478C-9153-198C503DE042}"/>
              </c:ext>
            </c:extLst>
          </c:dPt>
          <c:val>
            <c:numRef>
              <c:f>'order by meals'!$N$8:$N$9</c:f>
              <c:numCache>
                <c:formatCode>0.0%</c:formatCode>
                <c:ptCount val="2"/>
                <c:pt idx="0">
                  <c:v>0.19428536726080223</c:v>
                </c:pt>
                <c:pt idx="1">
                  <c:v>0.80571463273919774</c:v>
                </c:pt>
              </c:numCache>
            </c:numRef>
          </c:val>
          <c:extLst>
            <c:ext xmlns:c16="http://schemas.microsoft.com/office/drawing/2014/chart" uri="{C3380CC4-5D6E-409C-BE32-E72D297353CC}">
              <c16:uniqueId val="{00000000-6033-4F85-A444-DDB5D522E1C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637139107611552E-2"/>
          <c:y val="6.6971080669710803E-2"/>
          <c:w val="0.84672619047619047"/>
          <c:h val="0.8660578386605783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81-43C1-B923-C111060F8A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81-43C1-B923-C111060F8AB2}"/>
              </c:ext>
            </c:extLst>
          </c:dPt>
          <c:val>
            <c:numRef>
              <c:f>'order by meals'!$R$8:$R$9</c:f>
              <c:numCache>
                <c:formatCode>0.0%</c:formatCode>
                <c:ptCount val="2"/>
                <c:pt idx="0">
                  <c:v>0.16585188109191387</c:v>
                </c:pt>
                <c:pt idx="1">
                  <c:v>0.83414811890808616</c:v>
                </c:pt>
              </c:numCache>
            </c:numRef>
          </c:val>
          <c:extLst>
            <c:ext xmlns:c16="http://schemas.microsoft.com/office/drawing/2014/chart" uri="{C3380CC4-5D6E-409C-BE32-E72D297353CC}">
              <c16:uniqueId val="{00000000-5EFF-4033-9606-63A30796989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DASHBOARD.xlsx]age category vs gender!PivotTable1</c:name>
    <c:fmtId val="1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488538355023662"/>
          <c:y val="0.21385215938916727"/>
          <c:w val="0.62484901596040188"/>
          <c:h val="0.56574526366022415"/>
        </c:manualLayout>
      </c:layout>
      <c:bar3DChart>
        <c:barDir val="bar"/>
        <c:grouping val="clustered"/>
        <c:varyColors val="0"/>
        <c:ser>
          <c:idx val="0"/>
          <c:order val="0"/>
          <c:tx>
            <c:strRef>
              <c:f>'age category vs gender'!$B$3:$B$4</c:f>
              <c:strCache>
                <c:ptCount val="1"/>
                <c:pt idx="0">
                  <c:v>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category vs gender'!$A$5:$A$9</c:f>
              <c:strCache>
                <c:ptCount val="4"/>
                <c:pt idx="0">
                  <c:v>Adult</c:v>
                </c:pt>
                <c:pt idx="1">
                  <c:v>Middle age Adult</c:v>
                </c:pt>
                <c:pt idx="2">
                  <c:v>Senior Adult</c:v>
                </c:pt>
                <c:pt idx="3">
                  <c:v>Teenage</c:v>
                </c:pt>
              </c:strCache>
            </c:strRef>
          </c:cat>
          <c:val>
            <c:numRef>
              <c:f>'age category vs gender'!$B$5:$B$9</c:f>
              <c:numCache>
                <c:formatCode>General</c:formatCode>
                <c:ptCount val="4"/>
                <c:pt idx="0">
                  <c:v>53885</c:v>
                </c:pt>
                <c:pt idx="1">
                  <c:v>8202</c:v>
                </c:pt>
                <c:pt idx="2">
                  <c:v>8319</c:v>
                </c:pt>
                <c:pt idx="3">
                  <c:v>22227</c:v>
                </c:pt>
              </c:numCache>
            </c:numRef>
          </c:val>
          <c:extLst>
            <c:ext xmlns:c16="http://schemas.microsoft.com/office/drawing/2014/chart" uri="{C3380CC4-5D6E-409C-BE32-E72D297353CC}">
              <c16:uniqueId val="{00000000-DCE6-4E2C-8B78-7F2CBF7437A6}"/>
            </c:ext>
          </c:extLst>
        </c:ser>
        <c:ser>
          <c:idx val="1"/>
          <c:order val="1"/>
          <c:tx>
            <c:strRef>
              <c:f>'age category vs gender'!$C$3:$C$4</c:f>
              <c:strCache>
                <c:ptCount val="1"/>
                <c:pt idx="0">
                  <c:v>Female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category vs gender'!$A$5:$A$9</c:f>
              <c:strCache>
                <c:ptCount val="4"/>
                <c:pt idx="0">
                  <c:v>Adult</c:v>
                </c:pt>
                <c:pt idx="1">
                  <c:v>Middle age Adult</c:v>
                </c:pt>
                <c:pt idx="2">
                  <c:v>Senior Adult</c:v>
                </c:pt>
                <c:pt idx="3">
                  <c:v>Teenage</c:v>
                </c:pt>
              </c:strCache>
            </c:strRef>
          </c:cat>
          <c:val>
            <c:numRef>
              <c:f>'age category vs gender'!$C$5:$C$9</c:f>
              <c:numCache>
                <c:formatCode>General</c:formatCode>
                <c:ptCount val="4"/>
                <c:pt idx="0">
                  <c:v>37543</c:v>
                </c:pt>
                <c:pt idx="1">
                  <c:v>4287</c:v>
                </c:pt>
                <c:pt idx="2">
                  <c:v>14315</c:v>
                </c:pt>
                <c:pt idx="3">
                  <c:v>15887</c:v>
                </c:pt>
              </c:numCache>
            </c:numRef>
          </c:val>
          <c:extLst>
            <c:ext xmlns:c16="http://schemas.microsoft.com/office/drawing/2014/chart" uri="{C3380CC4-5D6E-409C-BE32-E72D297353CC}">
              <c16:uniqueId val="{00000000-D8F7-4537-BE79-10F112FE2B14}"/>
            </c:ext>
          </c:extLst>
        </c:ser>
        <c:dLbls>
          <c:showLegendKey val="0"/>
          <c:showVal val="1"/>
          <c:showCatName val="0"/>
          <c:showSerName val="0"/>
          <c:showPercent val="0"/>
          <c:showBubbleSize val="0"/>
        </c:dLbls>
        <c:gapWidth val="150"/>
        <c:shape val="box"/>
        <c:axId val="181462447"/>
        <c:axId val="181467855"/>
        <c:axId val="0"/>
      </c:bar3DChart>
      <c:catAx>
        <c:axId val="1814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7855"/>
        <c:crosses val="autoZero"/>
        <c:auto val="1"/>
        <c:lblAlgn val="ctr"/>
        <c:lblOffset val="100"/>
        <c:noMultiLvlLbl val="0"/>
      </c:catAx>
      <c:valAx>
        <c:axId val="18146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24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DASHBOARD.xlsx]region vs meals!PivotTable2</c:name>
    <c:fmtId val="1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2"/>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488538355023662"/>
          <c:y val="0.21385215938916727"/>
          <c:w val="0.62484901596040188"/>
          <c:h val="0.56574526366022415"/>
        </c:manualLayout>
      </c:layout>
      <c:bar3DChart>
        <c:barDir val="bar"/>
        <c:grouping val="clustered"/>
        <c:varyColors val="0"/>
        <c:ser>
          <c:idx val="0"/>
          <c:order val="0"/>
          <c:tx>
            <c:strRef>
              <c:f>'region vs meals'!$B$3:$B$4</c:f>
              <c:strCache>
                <c:ptCount val="1"/>
                <c:pt idx="0">
                  <c:v>Breakfast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 vs meals'!$A$5:$A$9</c:f>
              <c:strCache>
                <c:ptCount val="4"/>
                <c:pt idx="0">
                  <c:v>East</c:v>
                </c:pt>
                <c:pt idx="1">
                  <c:v>North</c:v>
                </c:pt>
                <c:pt idx="2">
                  <c:v>South</c:v>
                </c:pt>
                <c:pt idx="3">
                  <c:v>West</c:v>
                </c:pt>
              </c:strCache>
            </c:strRef>
          </c:cat>
          <c:val>
            <c:numRef>
              <c:f>'region vs meals'!$B$5:$B$9</c:f>
              <c:numCache>
                <c:formatCode>General</c:formatCode>
                <c:ptCount val="4"/>
                <c:pt idx="0">
                  <c:v>4755</c:v>
                </c:pt>
                <c:pt idx="1">
                  <c:v>3575</c:v>
                </c:pt>
                <c:pt idx="2">
                  <c:v>2511</c:v>
                </c:pt>
                <c:pt idx="3">
                  <c:v>7356</c:v>
                </c:pt>
              </c:numCache>
            </c:numRef>
          </c:val>
          <c:extLst>
            <c:ext xmlns:c16="http://schemas.microsoft.com/office/drawing/2014/chart" uri="{C3380CC4-5D6E-409C-BE32-E72D297353CC}">
              <c16:uniqueId val="{00000001-9595-4B66-8689-3318B88A4706}"/>
            </c:ext>
          </c:extLst>
        </c:ser>
        <c:ser>
          <c:idx val="1"/>
          <c:order val="1"/>
          <c:tx>
            <c:strRef>
              <c:f>'region vs meals'!$C$3:$C$4</c:f>
              <c:strCache>
                <c:ptCount val="1"/>
                <c:pt idx="0">
                  <c:v>Dinner</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'region vs meals'!$A$5:$A$9</c:f>
              <c:strCache>
                <c:ptCount val="4"/>
                <c:pt idx="0">
                  <c:v>East</c:v>
                </c:pt>
                <c:pt idx="1">
                  <c:v>North</c:v>
                </c:pt>
                <c:pt idx="2">
                  <c:v>South</c:v>
                </c:pt>
                <c:pt idx="3">
                  <c:v>West</c:v>
                </c:pt>
              </c:strCache>
            </c:strRef>
          </c:cat>
          <c:val>
            <c:numRef>
              <c:f>'region vs meals'!$C$5:$C$9</c:f>
              <c:numCache>
                <c:formatCode>General</c:formatCode>
                <c:ptCount val="4"/>
                <c:pt idx="0">
                  <c:v>22052</c:v>
                </c:pt>
                <c:pt idx="1">
                  <c:v>22682</c:v>
                </c:pt>
                <c:pt idx="2">
                  <c:v>22031</c:v>
                </c:pt>
                <c:pt idx="3">
                  <c:v>20401</c:v>
                </c:pt>
              </c:numCache>
            </c:numRef>
          </c:val>
          <c:extLst>
            <c:ext xmlns:c16="http://schemas.microsoft.com/office/drawing/2014/chart" uri="{C3380CC4-5D6E-409C-BE32-E72D297353CC}">
              <c16:uniqueId val="{00000004-610F-442D-88EF-BE98B16BD0C0}"/>
            </c:ext>
          </c:extLst>
        </c:ser>
        <c:ser>
          <c:idx val="2"/>
          <c:order val="2"/>
          <c:tx>
            <c:strRef>
              <c:f>'region vs meals'!$D$3:$D$4</c:f>
              <c:strCache>
                <c:ptCount val="1"/>
                <c:pt idx="0">
                  <c:v>Lunch</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'region vs meals'!$A$5:$A$9</c:f>
              <c:strCache>
                <c:ptCount val="4"/>
                <c:pt idx="0">
                  <c:v>East</c:v>
                </c:pt>
                <c:pt idx="1">
                  <c:v>North</c:v>
                </c:pt>
                <c:pt idx="2">
                  <c:v>South</c:v>
                </c:pt>
                <c:pt idx="3">
                  <c:v>West</c:v>
                </c:pt>
              </c:strCache>
            </c:strRef>
          </c:cat>
          <c:val>
            <c:numRef>
              <c:f>'region vs meals'!$D$5:$D$9</c:f>
              <c:numCache>
                <c:formatCode>General</c:formatCode>
                <c:ptCount val="4"/>
                <c:pt idx="0">
                  <c:v>6388</c:v>
                </c:pt>
                <c:pt idx="1">
                  <c:v>10121</c:v>
                </c:pt>
                <c:pt idx="2">
                  <c:v>5303</c:v>
                </c:pt>
                <c:pt idx="3">
                  <c:v>10180</c:v>
                </c:pt>
              </c:numCache>
            </c:numRef>
          </c:val>
          <c:extLst>
            <c:ext xmlns:c16="http://schemas.microsoft.com/office/drawing/2014/chart" uri="{C3380CC4-5D6E-409C-BE32-E72D297353CC}">
              <c16:uniqueId val="{00000000-B248-4C36-888B-A8CE84491418}"/>
            </c:ext>
          </c:extLst>
        </c:ser>
        <c:ser>
          <c:idx val="3"/>
          <c:order val="3"/>
          <c:tx>
            <c:strRef>
              <c:f>'region vs meals'!$E$3:$E$4</c:f>
              <c:strCache>
                <c:ptCount val="1"/>
                <c:pt idx="0">
                  <c:v>Snacks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'region vs meals'!$A$5:$A$9</c:f>
              <c:strCache>
                <c:ptCount val="4"/>
                <c:pt idx="0">
                  <c:v>East</c:v>
                </c:pt>
                <c:pt idx="1">
                  <c:v>North</c:v>
                </c:pt>
                <c:pt idx="2">
                  <c:v>South</c:v>
                </c:pt>
                <c:pt idx="3">
                  <c:v>West</c:v>
                </c:pt>
              </c:strCache>
            </c:strRef>
          </c:cat>
          <c:val>
            <c:numRef>
              <c:f>'region vs meals'!$E$5:$E$9</c:f>
              <c:numCache>
                <c:formatCode>General</c:formatCode>
                <c:ptCount val="4"/>
                <c:pt idx="0">
                  <c:v>5078</c:v>
                </c:pt>
                <c:pt idx="1">
                  <c:v>9583</c:v>
                </c:pt>
                <c:pt idx="2">
                  <c:v>6009</c:v>
                </c:pt>
                <c:pt idx="3">
                  <c:v>6640</c:v>
                </c:pt>
              </c:numCache>
            </c:numRef>
          </c:val>
          <c:extLst>
            <c:ext xmlns:c16="http://schemas.microsoft.com/office/drawing/2014/chart" uri="{C3380CC4-5D6E-409C-BE32-E72D297353CC}">
              <c16:uniqueId val="{00000001-B248-4C36-888B-A8CE84491418}"/>
            </c:ext>
          </c:extLst>
        </c:ser>
        <c:dLbls>
          <c:showLegendKey val="0"/>
          <c:showVal val="1"/>
          <c:showCatName val="0"/>
          <c:showSerName val="0"/>
          <c:showPercent val="0"/>
          <c:showBubbleSize val="0"/>
        </c:dLbls>
        <c:gapWidth val="150"/>
        <c:shape val="box"/>
        <c:axId val="181462447"/>
        <c:axId val="181467855"/>
        <c:axId val="0"/>
      </c:bar3DChart>
      <c:catAx>
        <c:axId val="1814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7855"/>
        <c:crosses val="autoZero"/>
        <c:auto val="1"/>
        <c:lblAlgn val="ctr"/>
        <c:lblOffset val="100"/>
        <c:noMultiLvlLbl val="0"/>
      </c:catAx>
      <c:valAx>
        <c:axId val="18146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2447"/>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DASHBOARD.xlsx]income by month!PivotTable3</c:name>
    <c:fmtId val="9"/>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1230166698961287"/>
          <c:y val="0.17204301075268819"/>
          <c:w val="0.55297738789362738"/>
          <c:h val="0.60174921683176696"/>
        </c:manualLayout>
      </c:layout>
      <c:lineChart>
        <c:grouping val="stacked"/>
        <c:varyColors val="0"/>
        <c:ser>
          <c:idx val="0"/>
          <c:order val="0"/>
          <c:tx>
            <c:strRef>
              <c:f>'income by month'!$B$3:$B$4</c:f>
              <c:strCache>
                <c:ptCount val="1"/>
                <c:pt idx="0">
                  <c:v>10001 to 25000</c:v>
                </c:pt>
              </c:strCache>
            </c:strRef>
          </c:tx>
          <c:spPr>
            <a:ln w="28575" cap="rnd">
              <a:solidFill>
                <a:schemeClr val="accent1"/>
              </a:solidFill>
              <a:round/>
            </a:ln>
            <a:effectLst/>
          </c:spPr>
          <c:marker>
            <c:symbol val="none"/>
          </c:marker>
          <c:cat>
            <c:strRef>
              <c:f>'income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'income by month'!$B$5:$B$17</c:f>
              <c:numCache>
                <c:formatCode>General</c:formatCode>
                <c:ptCount val="12"/>
                <c:pt idx="0">
                  <c:v>277</c:v>
                </c:pt>
                <c:pt idx="1">
                  <c:v>2261</c:v>
                </c:pt>
                <c:pt idx="2">
                  <c:v>1603</c:v>
                </c:pt>
                <c:pt idx="3">
                  <c:v>737</c:v>
                </c:pt>
                <c:pt idx="4">
                  <c:v>2605</c:v>
                </c:pt>
                <c:pt idx="5">
                  <c:v>1750</c:v>
                </c:pt>
                <c:pt idx="6">
                  <c:v>2253</c:v>
                </c:pt>
                <c:pt idx="7">
                  <c:v>1221</c:v>
                </c:pt>
                <c:pt idx="8">
                  <c:v>1803</c:v>
                </c:pt>
                <c:pt idx="9">
                  <c:v>1412</c:v>
                </c:pt>
                <c:pt idx="10">
                  <c:v>1714</c:v>
                </c:pt>
                <c:pt idx="11">
                  <c:v>1097</c:v>
                </c:pt>
              </c:numCache>
            </c:numRef>
          </c:val>
          <c:smooth val="0"/>
          <c:extLst>
            <c:ext xmlns:c16="http://schemas.microsoft.com/office/drawing/2014/chart" uri="{C3380CC4-5D6E-409C-BE32-E72D297353CC}">
              <c16:uniqueId val="{00000000-BF38-4CFE-8999-6A26B26CCC70}"/>
            </c:ext>
          </c:extLst>
        </c:ser>
        <c:ser>
          <c:idx val="1"/>
          <c:order val="1"/>
          <c:tx>
            <c:strRef>
              <c:f>'income by month'!$C$3:$C$4</c:f>
              <c:strCache>
                <c:ptCount val="1"/>
                <c:pt idx="0">
                  <c:v>25001 to 50000</c:v>
                </c:pt>
              </c:strCache>
            </c:strRef>
          </c:tx>
          <c:spPr>
            <a:ln w="28575" cap="rnd">
              <a:solidFill>
                <a:schemeClr val="accent2"/>
              </a:solidFill>
              <a:round/>
            </a:ln>
            <a:effectLst/>
          </c:spPr>
          <c:marker>
            <c:symbol val="none"/>
          </c:marker>
          <c:cat>
            <c:strRef>
              <c:f>'income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'income by month'!$C$5:$C$17</c:f>
              <c:numCache>
                <c:formatCode>General</c:formatCode>
                <c:ptCount val="12"/>
                <c:pt idx="0">
                  <c:v>2010</c:v>
                </c:pt>
                <c:pt idx="1">
                  <c:v>2196</c:v>
                </c:pt>
                <c:pt idx="2">
                  <c:v>1963</c:v>
                </c:pt>
                <c:pt idx="3">
                  <c:v>2415</c:v>
                </c:pt>
                <c:pt idx="4">
                  <c:v>474</c:v>
                </c:pt>
                <c:pt idx="5">
                  <c:v>4255</c:v>
                </c:pt>
                <c:pt idx="6">
                  <c:v>875</c:v>
                </c:pt>
                <c:pt idx="7">
                  <c:v>5541</c:v>
                </c:pt>
                <c:pt idx="8">
                  <c:v>3482</c:v>
                </c:pt>
                <c:pt idx="9">
                  <c:v>1025</c:v>
                </c:pt>
                <c:pt idx="10">
                  <c:v>3773</c:v>
                </c:pt>
                <c:pt idx="11">
                  <c:v>1657</c:v>
                </c:pt>
              </c:numCache>
            </c:numRef>
          </c:val>
          <c:smooth val="0"/>
          <c:extLst>
            <c:ext xmlns:c16="http://schemas.microsoft.com/office/drawing/2014/chart" uri="{C3380CC4-5D6E-409C-BE32-E72D297353CC}">
              <c16:uniqueId val="{00000005-28A8-4A27-92A0-E68683E56919}"/>
            </c:ext>
          </c:extLst>
        </c:ser>
        <c:ser>
          <c:idx val="2"/>
          <c:order val="2"/>
          <c:tx>
            <c:strRef>
              <c:f>'income by month'!$D$3:$D$4</c:f>
              <c:strCache>
                <c:ptCount val="1"/>
                <c:pt idx="0">
                  <c:v>5001 to 10000</c:v>
                </c:pt>
              </c:strCache>
            </c:strRef>
          </c:tx>
          <c:spPr>
            <a:ln w="28575" cap="rnd">
              <a:solidFill>
                <a:schemeClr val="accent3"/>
              </a:solidFill>
              <a:round/>
            </a:ln>
            <a:effectLst/>
          </c:spPr>
          <c:marker>
            <c:symbol val="none"/>
          </c:marker>
          <c:cat>
            <c:strRef>
              <c:f>'income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'income by month'!$D$5:$D$17</c:f>
              <c:numCache>
                <c:formatCode>General</c:formatCode>
                <c:ptCount val="12"/>
                <c:pt idx="0">
                  <c:v>1221</c:v>
                </c:pt>
                <c:pt idx="1">
                  <c:v>3510</c:v>
                </c:pt>
                <c:pt idx="2">
                  <c:v>819</c:v>
                </c:pt>
                <c:pt idx="4">
                  <c:v>958</c:v>
                </c:pt>
                <c:pt idx="5">
                  <c:v>2320</c:v>
                </c:pt>
                <c:pt idx="6">
                  <c:v>2163</c:v>
                </c:pt>
                <c:pt idx="7">
                  <c:v>185</c:v>
                </c:pt>
                <c:pt idx="8">
                  <c:v>291</c:v>
                </c:pt>
                <c:pt idx="11">
                  <c:v>881</c:v>
                </c:pt>
              </c:numCache>
            </c:numRef>
          </c:val>
          <c:smooth val="0"/>
          <c:extLst>
            <c:ext xmlns:c16="http://schemas.microsoft.com/office/drawing/2014/chart" uri="{C3380CC4-5D6E-409C-BE32-E72D297353CC}">
              <c16:uniqueId val="{00000000-05A3-4F7C-A76C-F13E14BCD6AD}"/>
            </c:ext>
          </c:extLst>
        </c:ser>
        <c:ser>
          <c:idx val="3"/>
          <c:order val="3"/>
          <c:tx>
            <c:strRef>
              <c:f>'income by month'!$E$3:$E$4</c:f>
              <c:strCache>
                <c:ptCount val="1"/>
                <c:pt idx="0">
                  <c:v>Below Rs.5000</c:v>
                </c:pt>
              </c:strCache>
            </c:strRef>
          </c:tx>
          <c:spPr>
            <a:ln w="28575" cap="rnd">
              <a:solidFill>
                <a:schemeClr val="accent4"/>
              </a:solidFill>
              <a:round/>
            </a:ln>
            <a:effectLst/>
          </c:spPr>
          <c:marker>
            <c:symbol val="none"/>
          </c:marker>
          <c:cat>
            <c:strRef>
              <c:f>'income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'income by month'!$E$5:$E$17</c:f>
              <c:numCache>
                <c:formatCode>General</c:formatCode>
                <c:ptCount val="12"/>
                <c:pt idx="0">
                  <c:v>5493</c:v>
                </c:pt>
                <c:pt idx="1">
                  <c:v>5314</c:v>
                </c:pt>
                <c:pt idx="2">
                  <c:v>7963</c:v>
                </c:pt>
                <c:pt idx="3">
                  <c:v>6809</c:v>
                </c:pt>
                <c:pt idx="4">
                  <c:v>8445</c:v>
                </c:pt>
                <c:pt idx="5">
                  <c:v>5574</c:v>
                </c:pt>
                <c:pt idx="6">
                  <c:v>3728</c:v>
                </c:pt>
                <c:pt idx="7">
                  <c:v>6617</c:v>
                </c:pt>
                <c:pt idx="8">
                  <c:v>8654</c:v>
                </c:pt>
                <c:pt idx="9">
                  <c:v>10002</c:v>
                </c:pt>
                <c:pt idx="10">
                  <c:v>5576</c:v>
                </c:pt>
                <c:pt idx="11">
                  <c:v>4573</c:v>
                </c:pt>
              </c:numCache>
            </c:numRef>
          </c:val>
          <c:smooth val="0"/>
          <c:extLst>
            <c:ext xmlns:c16="http://schemas.microsoft.com/office/drawing/2014/chart" uri="{C3380CC4-5D6E-409C-BE32-E72D297353CC}">
              <c16:uniqueId val="{00000001-05A3-4F7C-A76C-F13E14BCD6AD}"/>
            </c:ext>
          </c:extLst>
        </c:ser>
        <c:ser>
          <c:idx val="4"/>
          <c:order val="4"/>
          <c:tx>
            <c:strRef>
              <c:f>'income by month'!$F$3:$F$4</c:f>
              <c:strCache>
                <c:ptCount val="1"/>
                <c:pt idx="0">
                  <c:v>More than 50000</c:v>
                </c:pt>
              </c:strCache>
            </c:strRef>
          </c:tx>
          <c:spPr>
            <a:ln w="28575" cap="rnd">
              <a:solidFill>
                <a:schemeClr val="accent5"/>
              </a:solidFill>
              <a:round/>
            </a:ln>
            <a:effectLst/>
          </c:spPr>
          <c:marker>
            <c:symbol val="none"/>
          </c:marker>
          <c:cat>
            <c:strRef>
              <c:f>'income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'income by month'!$F$5:$F$17</c:f>
              <c:numCache>
                <c:formatCode>General</c:formatCode>
                <c:ptCount val="12"/>
                <c:pt idx="0">
                  <c:v>1969</c:v>
                </c:pt>
                <c:pt idx="1">
                  <c:v>2972</c:v>
                </c:pt>
                <c:pt idx="2">
                  <c:v>1605</c:v>
                </c:pt>
                <c:pt idx="3">
                  <c:v>1157</c:v>
                </c:pt>
                <c:pt idx="4">
                  <c:v>1476</c:v>
                </c:pt>
                <c:pt idx="5">
                  <c:v>2133</c:v>
                </c:pt>
                <c:pt idx="6">
                  <c:v>2373</c:v>
                </c:pt>
                <c:pt idx="7">
                  <c:v>3865</c:v>
                </c:pt>
                <c:pt idx="8">
                  <c:v>1983</c:v>
                </c:pt>
                <c:pt idx="9">
                  <c:v>2041</c:v>
                </c:pt>
                <c:pt idx="10">
                  <c:v>1153</c:v>
                </c:pt>
                <c:pt idx="11">
                  <c:v>2443</c:v>
                </c:pt>
              </c:numCache>
            </c:numRef>
          </c:val>
          <c:smooth val="0"/>
          <c:extLst>
            <c:ext xmlns:c16="http://schemas.microsoft.com/office/drawing/2014/chart" uri="{C3380CC4-5D6E-409C-BE32-E72D297353CC}">
              <c16:uniqueId val="{00000002-05A3-4F7C-A76C-F13E14BCD6AD}"/>
            </c:ext>
          </c:extLst>
        </c:ser>
        <c:dLbls>
          <c:showLegendKey val="0"/>
          <c:showVal val="0"/>
          <c:showCatName val="0"/>
          <c:showSerName val="0"/>
          <c:showPercent val="0"/>
          <c:showBubbleSize val="0"/>
        </c:dLbls>
        <c:smooth val="0"/>
        <c:axId val="238226287"/>
        <c:axId val="238224207"/>
      </c:lineChart>
      <c:catAx>
        <c:axId val="23822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224207"/>
        <c:crosses val="autoZero"/>
        <c:auto val="1"/>
        <c:lblAlgn val="ctr"/>
        <c:lblOffset val="100"/>
        <c:noMultiLvlLbl val="0"/>
      </c:catAx>
      <c:valAx>
        <c:axId val="23822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226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DASHBOARD.xlsx]age by order!PivotTable4</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6580927384076991E-2"/>
          <c:y val="0.20370370370370369"/>
          <c:w val="0.52814282589676287"/>
          <c:h val="0.59732502187226599"/>
        </c:manualLayout>
      </c:layout>
      <c:barChart>
        <c:barDir val="col"/>
        <c:grouping val="clustered"/>
        <c:varyColors val="0"/>
        <c:ser>
          <c:idx val="0"/>
          <c:order val="0"/>
          <c:tx>
            <c:strRef>
              <c:f>'age by order'!$B$3</c:f>
              <c:strCache>
                <c:ptCount val="1"/>
                <c:pt idx="0">
                  <c:v>Count of Age</c:v>
                </c:pt>
              </c:strCache>
            </c:strRef>
          </c:tx>
          <c:spPr>
            <a:solidFill>
              <a:schemeClr val="accent1"/>
            </a:solidFill>
            <a:ln>
              <a:noFill/>
            </a:ln>
            <a:effectLst/>
          </c:spPr>
          <c:invertIfNegative val="0"/>
          <c:cat>
            <c:strRef>
              <c:f>'age by order'!$A$4:$A$17</c:f>
              <c:strCache>
                <c:ptCount val="13"/>
                <c:pt idx="0">
                  <c:v>18</c:v>
                </c:pt>
                <c:pt idx="1">
                  <c:v>19</c:v>
                </c:pt>
                <c:pt idx="2">
                  <c:v>20</c:v>
                </c:pt>
                <c:pt idx="3">
                  <c:v>22</c:v>
                </c:pt>
                <c:pt idx="4">
                  <c:v>23</c:v>
                </c:pt>
                <c:pt idx="5">
                  <c:v>25</c:v>
                </c:pt>
                <c:pt idx="6">
                  <c:v>28</c:v>
                </c:pt>
                <c:pt idx="7">
                  <c:v>31</c:v>
                </c:pt>
                <c:pt idx="8">
                  <c:v>32</c:v>
                </c:pt>
                <c:pt idx="9">
                  <c:v>53</c:v>
                </c:pt>
                <c:pt idx="10">
                  <c:v>55</c:v>
                </c:pt>
                <c:pt idx="11">
                  <c:v>57</c:v>
                </c:pt>
                <c:pt idx="12">
                  <c:v>60</c:v>
                </c:pt>
              </c:strCache>
            </c:strRef>
          </c:cat>
          <c:val>
            <c:numRef>
              <c:f>'age by order'!$B$4:$B$17</c:f>
              <c:numCache>
                <c:formatCode>General</c:formatCode>
                <c:ptCount val="13"/>
                <c:pt idx="0">
                  <c:v>22</c:v>
                </c:pt>
                <c:pt idx="1">
                  <c:v>28</c:v>
                </c:pt>
                <c:pt idx="2">
                  <c:v>44</c:v>
                </c:pt>
                <c:pt idx="3">
                  <c:v>57</c:v>
                </c:pt>
                <c:pt idx="4">
                  <c:v>73</c:v>
                </c:pt>
                <c:pt idx="5">
                  <c:v>52</c:v>
                </c:pt>
                <c:pt idx="6">
                  <c:v>15</c:v>
                </c:pt>
                <c:pt idx="7">
                  <c:v>8</c:v>
                </c:pt>
                <c:pt idx="8">
                  <c:v>16</c:v>
                </c:pt>
                <c:pt idx="9">
                  <c:v>1</c:v>
                </c:pt>
                <c:pt idx="10">
                  <c:v>9</c:v>
                </c:pt>
                <c:pt idx="11">
                  <c:v>14</c:v>
                </c:pt>
                <c:pt idx="12">
                  <c:v>49</c:v>
                </c:pt>
              </c:numCache>
            </c:numRef>
          </c:val>
          <c:extLst>
            <c:ext xmlns:c16="http://schemas.microsoft.com/office/drawing/2014/chart" uri="{C3380CC4-5D6E-409C-BE32-E72D297353CC}">
              <c16:uniqueId val="{00000000-E97D-40C5-91A1-7F49B9EB17DC}"/>
            </c:ext>
          </c:extLst>
        </c:ser>
        <c:dLbls>
          <c:showLegendKey val="0"/>
          <c:showVal val="0"/>
          <c:showCatName val="0"/>
          <c:showSerName val="0"/>
          <c:showPercent val="0"/>
          <c:showBubbleSize val="0"/>
        </c:dLbls>
        <c:gapWidth val="150"/>
        <c:axId val="238230447"/>
        <c:axId val="238231695"/>
      </c:barChart>
      <c:lineChart>
        <c:grouping val="standard"/>
        <c:varyColors val="0"/>
        <c:ser>
          <c:idx val="1"/>
          <c:order val="1"/>
          <c:tx>
            <c:strRef>
              <c:f>'age by order'!$C$3</c:f>
              <c:strCache>
                <c:ptCount val="1"/>
                <c:pt idx="0">
                  <c:v>Sum of Order value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by order'!$A$4:$A$17</c:f>
              <c:strCache>
                <c:ptCount val="13"/>
                <c:pt idx="0">
                  <c:v>18</c:v>
                </c:pt>
                <c:pt idx="1">
                  <c:v>19</c:v>
                </c:pt>
                <c:pt idx="2">
                  <c:v>20</c:v>
                </c:pt>
                <c:pt idx="3">
                  <c:v>22</c:v>
                </c:pt>
                <c:pt idx="4">
                  <c:v>23</c:v>
                </c:pt>
                <c:pt idx="5">
                  <c:v>25</c:v>
                </c:pt>
                <c:pt idx="6">
                  <c:v>28</c:v>
                </c:pt>
                <c:pt idx="7">
                  <c:v>31</c:v>
                </c:pt>
                <c:pt idx="8">
                  <c:v>32</c:v>
                </c:pt>
                <c:pt idx="9">
                  <c:v>53</c:v>
                </c:pt>
                <c:pt idx="10">
                  <c:v>55</c:v>
                </c:pt>
                <c:pt idx="11">
                  <c:v>57</c:v>
                </c:pt>
                <c:pt idx="12">
                  <c:v>60</c:v>
                </c:pt>
              </c:strCache>
            </c:strRef>
          </c:cat>
          <c:val>
            <c:numRef>
              <c:f>'age by order'!$C$4:$C$17</c:f>
              <c:numCache>
                <c:formatCode>General</c:formatCode>
                <c:ptCount val="13"/>
                <c:pt idx="0">
                  <c:v>7535</c:v>
                </c:pt>
                <c:pt idx="1">
                  <c:v>11916</c:v>
                </c:pt>
                <c:pt idx="2">
                  <c:v>18663</c:v>
                </c:pt>
                <c:pt idx="3">
                  <c:v>24250</c:v>
                </c:pt>
                <c:pt idx="4">
                  <c:v>28908</c:v>
                </c:pt>
                <c:pt idx="5">
                  <c:v>23072</c:v>
                </c:pt>
                <c:pt idx="6">
                  <c:v>5601</c:v>
                </c:pt>
                <c:pt idx="7">
                  <c:v>3592</c:v>
                </c:pt>
                <c:pt idx="8">
                  <c:v>6005</c:v>
                </c:pt>
                <c:pt idx="9">
                  <c:v>196</c:v>
                </c:pt>
                <c:pt idx="10">
                  <c:v>5019</c:v>
                </c:pt>
                <c:pt idx="11">
                  <c:v>7274</c:v>
                </c:pt>
                <c:pt idx="12">
                  <c:v>22634</c:v>
                </c:pt>
              </c:numCache>
            </c:numRef>
          </c:val>
          <c:smooth val="0"/>
          <c:extLst>
            <c:ext xmlns:c16="http://schemas.microsoft.com/office/drawing/2014/chart" uri="{C3380CC4-5D6E-409C-BE32-E72D297353CC}">
              <c16:uniqueId val="{00000001-E97D-40C5-91A1-7F49B9EB17DC}"/>
            </c:ext>
          </c:extLst>
        </c:ser>
        <c:dLbls>
          <c:showLegendKey val="0"/>
          <c:showVal val="0"/>
          <c:showCatName val="0"/>
          <c:showSerName val="0"/>
          <c:showPercent val="0"/>
          <c:showBubbleSize val="0"/>
        </c:dLbls>
        <c:marker val="1"/>
        <c:smooth val="0"/>
        <c:axId val="181683887"/>
        <c:axId val="181682639"/>
      </c:lineChart>
      <c:catAx>
        <c:axId val="23823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231695"/>
        <c:crosses val="autoZero"/>
        <c:auto val="1"/>
        <c:lblAlgn val="ctr"/>
        <c:lblOffset val="100"/>
        <c:noMultiLvlLbl val="0"/>
      </c:catAx>
      <c:valAx>
        <c:axId val="23823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230447"/>
        <c:crosses val="autoZero"/>
        <c:crossBetween val="between"/>
      </c:valAx>
      <c:valAx>
        <c:axId val="1816826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83887"/>
        <c:crosses val="max"/>
        <c:crossBetween val="between"/>
      </c:valAx>
      <c:catAx>
        <c:axId val="181683887"/>
        <c:scaling>
          <c:orientation val="minMax"/>
        </c:scaling>
        <c:delete val="1"/>
        <c:axPos val="b"/>
        <c:numFmt formatCode="General" sourceLinked="1"/>
        <c:majorTickMark val="out"/>
        <c:minorTickMark val="none"/>
        <c:tickLblPos val="nextTo"/>
        <c:crossAx val="181682639"/>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delivery PROJECT DASHBOARD.xlsx]gender by order!PivotTable5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Value by</a:t>
            </a:r>
            <a:r>
              <a:rPr lang="en-IN"/>
              <a:t>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 by order'!$B$3</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2B-43FE-83CA-A02D1B040D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2B-43FE-83CA-A02D1B040D68}"/>
              </c:ext>
            </c:extLst>
          </c:dPt>
          <c:cat>
            <c:strRef>
              <c:f>'gender by order'!$A$4:$A$6</c:f>
              <c:strCache>
                <c:ptCount val="2"/>
                <c:pt idx="0">
                  <c:v>Female</c:v>
                </c:pt>
                <c:pt idx="1">
                  <c:v>Male</c:v>
                </c:pt>
              </c:strCache>
            </c:strRef>
          </c:cat>
          <c:val>
            <c:numRef>
              <c:f>'gender by order'!$B$4:$B$6</c:f>
              <c:numCache>
                <c:formatCode>General</c:formatCode>
                <c:ptCount val="2"/>
                <c:pt idx="0">
                  <c:v>166</c:v>
                </c:pt>
                <c:pt idx="1">
                  <c:v>222</c:v>
                </c:pt>
              </c:numCache>
            </c:numRef>
          </c:val>
          <c:extLst>
            <c:ext xmlns:c16="http://schemas.microsoft.com/office/drawing/2014/chart" uri="{C3380CC4-5D6E-409C-BE32-E72D297353CC}">
              <c16:uniqueId val="{00000000-3A9B-4CAE-ADFE-F1A1309F0E0F}"/>
            </c:ext>
          </c:extLst>
        </c:ser>
        <c:ser>
          <c:idx val="1"/>
          <c:order val="1"/>
          <c:tx>
            <c:strRef>
              <c:f>'gender by order'!$C$3</c:f>
              <c:strCache>
                <c:ptCount val="1"/>
                <c:pt idx="0">
                  <c:v>Sum of Order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402B-43FE-83CA-A02D1B040D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402B-43FE-83CA-A02D1B040D68}"/>
              </c:ext>
            </c:extLst>
          </c:dPt>
          <c:cat>
            <c:strRef>
              <c:f>'gender by order'!$A$4:$A$6</c:f>
              <c:strCache>
                <c:ptCount val="2"/>
                <c:pt idx="0">
                  <c:v>Female</c:v>
                </c:pt>
                <c:pt idx="1">
                  <c:v>Male</c:v>
                </c:pt>
              </c:strCache>
            </c:strRef>
          </c:cat>
          <c:val>
            <c:numRef>
              <c:f>'gender by order'!$C$4:$C$6</c:f>
              <c:numCache>
                <c:formatCode>General</c:formatCode>
                <c:ptCount val="2"/>
                <c:pt idx="0">
                  <c:v>72032</c:v>
                </c:pt>
                <c:pt idx="1">
                  <c:v>92633</c:v>
                </c:pt>
              </c:numCache>
            </c:numRef>
          </c:val>
          <c:extLst>
            <c:ext xmlns:c16="http://schemas.microsoft.com/office/drawing/2014/chart" uri="{C3380CC4-5D6E-409C-BE32-E72D297353CC}">
              <c16:uniqueId val="{00000001-3A9B-4CAE-ADFE-F1A1309F0E0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66675</xdr:colOff>
      <xdr:row>11</xdr:row>
      <xdr:rowOff>0</xdr:rowOff>
    </xdr:from>
    <xdr:to>
      <xdr:col>5</xdr:col>
      <xdr:colOff>485775</xdr:colOff>
      <xdr:row>20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285750</xdr:colOff>
      <xdr:row>10</xdr:row>
      <xdr:rowOff>180975</xdr:rowOff>
    </xdr:from>
    <xdr:to>
      <xdr:col>10</xdr:col>
      <xdr:colOff>152399</xdr:colOff>
      <xdr:row>20</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11</xdr:row>
      <xdr:rowOff>9525</xdr:rowOff>
    </xdr:from>
    <xdr:to>
      <xdr:col>14</xdr:col>
      <xdr:colOff>0</xdr:colOff>
      <xdr:row>20</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28574</xdr:colOff>
      <xdr:row>10</xdr:row>
      <xdr:rowOff>180975</xdr:rowOff>
    </xdr:from>
    <xdr:to>
      <xdr:col>18</xdr:col>
      <xdr:colOff>104774</xdr:colOff>
      <xdr:row>21</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333376</xdr:colOff>
      <xdr:row>1</xdr:row>
      <xdr:rowOff>1</xdr:rowOff>
    </xdr:from>
    <xdr:to>
      <xdr:col>8</xdr:col>
      <xdr:colOff>114300</xdr:colOff>
      <xdr:row>17</xdr:row>
      <xdr:rowOff>38101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23811</xdr:colOff>
      <xdr:row>2</xdr:row>
      <xdr:rowOff>19050</xdr:rowOff>
    </xdr:from>
    <xdr:to>
      <xdr:col>14</xdr:col>
      <xdr:colOff>76200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381000</xdr:colOff>
      <xdr:row>4</xdr:row>
      <xdr:rowOff>0</xdr:rowOff>
    </xdr:from>
    <xdr:to>
      <xdr:col>14</xdr:col>
      <xdr:colOff>142876</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509587</xdr:colOff>
      <xdr:row>1</xdr:row>
      <xdr:rowOff>161925</xdr:rowOff>
    </xdr:from>
    <xdr:to>
      <xdr:col>14</xdr:col>
      <xdr:colOff>609600</xdr:colOff>
      <xdr:row>16</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495300</xdr:colOff>
      <xdr:row>4</xdr:row>
      <xdr:rowOff>152400</xdr:rowOff>
    </xdr:from>
    <xdr:to>
      <xdr:col>10</xdr:col>
      <xdr:colOff>23812</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681037</xdr:colOff>
      <xdr:row>4</xdr:row>
      <xdr:rowOff>152400</xdr:rowOff>
    </xdr:from>
    <xdr:to>
      <xdr:col>9</xdr:col>
      <xdr:colOff>376237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219075</xdr:colOff>
      <xdr:row>3</xdr:row>
      <xdr:rowOff>95251</xdr:rowOff>
    </xdr:from>
    <xdr:to>
      <xdr:col>13</xdr:col>
      <xdr:colOff>219075</xdr:colOff>
      <xdr:row>8</xdr:row>
      <xdr:rowOff>133351</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96225" y="66675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257175</xdr:colOff>
      <xdr:row>9</xdr:row>
      <xdr:rowOff>95250</xdr:rowOff>
    </xdr:from>
    <xdr:to>
      <xdr:col>13</xdr:col>
      <xdr:colOff>257175</xdr:colOff>
      <xdr:row>17</xdr:row>
      <xdr:rowOff>28575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34325" y="1809750"/>
              <a:ext cx="182880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409575</xdr:colOff>
      <xdr:row>3</xdr:row>
      <xdr:rowOff>104775</xdr:rowOff>
    </xdr:from>
    <xdr:to>
      <xdr:col>16</xdr:col>
      <xdr:colOff>409575</xdr:colOff>
      <xdr:row>11</xdr:row>
      <xdr:rowOff>57150</xdr:rowOff>
    </xdr:to>
    <mc:AlternateContent xmlns:mc="http://schemas.openxmlformats.org/markup-compatibility/2006" xmlns:a14="http://schemas.microsoft.com/office/drawing/2010/main">
      <mc:Choice Requires="a14">
        <xdr:graphicFrame macro="">
          <xdr:nvGraphicFramePr>
            <xdr:cNvPr id="5" name="Age category"/>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9915525" y="676275"/>
              <a:ext cx="1828800"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13</xdr:row>
      <xdr:rowOff>1</xdr:rowOff>
    </xdr:from>
    <xdr:to>
      <xdr:col>16</xdr:col>
      <xdr:colOff>438150</xdr:colOff>
      <xdr:row>22</xdr:row>
      <xdr:rowOff>76201</xdr:rowOff>
    </xdr:to>
    <mc:AlternateContent xmlns:mc="http://schemas.openxmlformats.org/markup-compatibility/2006">
      <mc:Choice xmlns:a14="http://schemas.microsoft.com/office/drawing/2010/main"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944100" y="2476501"/>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218693</xdr:colOff>
      <xdr:row>5</xdr:row>
      <xdr:rowOff>125838</xdr:rowOff>
    </xdr:from>
    <xdr:to>
      <xdr:col>5</xdr:col>
      <xdr:colOff>13358</xdr:colOff>
      <xdr:row>10</xdr:row>
      <xdr:rowOff>160811</xdr:rowOff>
    </xdr:to>
    <xdr:sp macro="" textlink="">
      <xdr:nvSpPr>
        <xdr:cNvPr id="2" name="Rounded Rectangle 1"/>
        <xdr:cNvSpPr/>
      </xdr:nvSpPr>
      <xdr:spPr>
        <a:xfrm>
          <a:off x="218693" y="1091210"/>
          <a:ext cx="2819496" cy="1000344"/>
        </a:xfrm>
        <a:prstGeom prst="roundRect">
          <a:avLst>
            <a:gd name="adj" fmla="val 9260"/>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200025</xdr:colOff>
      <xdr:row>11</xdr:row>
      <xdr:rowOff>142874</xdr:rowOff>
    </xdr:from>
    <xdr:to>
      <xdr:col>5</xdr:col>
      <xdr:colOff>32025</xdr:colOff>
      <xdr:row>26</xdr:row>
      <xdr:rowOff>179774</xdr:rowOff>
    </xdr:to>
    <xdr:sp macro="" textlink="">
      <xdr:nvSpPr>
        <xdr:cNvPr id="3" name="Rounded Rectangle 2"/>
        <xdr:cNvSpPr/>
      </xdr:nvSpPr>
      <xdr:spPr>
        <a:xfrm>
          <a:off x="200025" y="2238374"/>
          <a:ext cx="2880000" cy="2894400"/>
        </a:xfrm>
        <a:prstGeom prst="roundRect">
          <a:avLst>
            <a:gd name="adj" fmla="val 4027"/>
          </a:avLst>
        </a:prstGeom>
        <a:solidFill>
          <a:schemeClr val="bg1">
            <a:lumMod val="95000"/>
          </a:schemeClr>
        </a:solidFill>
        <a:ln>
          <a:noFill/>
        </a:ln>
        <a:effectLst>
          <a:outerShdw blurRad="107950" dist="12700" dir="5400000" algn="ctr">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219075</xdr:colOff>
      <xdr:row>11</xdr:row>
      <xdr:rowOff>142874</xdr:rowOff>
    </xdr:from>
    <xdr:to>
      <xdr:col>10</xdr:col>
      <xdr:colOff>51075</xdr:colOff>
      <xdr:row>26</xdr:row>
      <xdr:rowOff>179774</xdr:rowOff>
    </xdr:to>
    <xdr:sp macro="" textlink="">
      <xdr:nvSpPr>
        <xdr:cNvPr id="4" name="Rounded Rectangle 3"/>
        <xdr:cNvSpPr/>
      </xdr:nvSpPr>
      <xdr:spPr>
        <a:xfrm>
          <a:off x="3267075" y="2238374"/>
          <a:ext cx="2880000" cy="2894400"/>
        </a:xfrm>
        <a:prstGeom prst="roundRect">
          <a:avLst>
            <a:gd name="adj" fmla="val 4208"/>
          </a:avLst>
        </a:prstGeom>
        <a:solidFill>
          <a:schemeClr val="bg1">
            <a:lumMod val="95000"/>
          </a:schemeClr>
        </a:solidFill>
        <a:ln>
          <a:noFill/>
        </a:ln>
        <a:effectLst>
          <a:outerShdw blurRad="107950" dist="12700" dir="5400000" algn="ctr">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0</xdr:col>
      <xdr:colOff>190501</xdr:colOff>
      <xdr:row>0</xdr:row>
      <xdr:rowOff>152400</xdr:rowOff>
    </xdr:from>
    <xdr:to>
      <xdr:col>20</xdr:col>
      <xdr:colOff>47625</xdr:colOff>
      <xdr:row>4</xdr:row>
      <xdr:rowOff>110400</xdr:rowOff>
    </xdr:to>
    <xdr:sp macro="" textlink="">
      <xdr:nvSpPr>
        <xdr:cNvPr id="5" name="Rounded Rectangle 4"/>
        <xdr:cNvSpPr/>
      </xdr:nvSpPr>
      <xdr:spPr>
        <a:xfrm>
          <a:off x="190501" y="152400"/>
          <a:ext cx="11956448" cy="730297"/>
        </a:xfrm>
        <a:prstGeom prst="roundRect">
          <a:avLst>
            <a:gd name="adj" fmla="val 15344"/>
          </a:avLst>
        </a:prstGeom>
        <a:solidFill>
          <a:schemeClr val="bg1">
            <a:lumMod val="95000"/>
          </a:schemeClr>
        </a:solidFill>
        <a:ln>
          <a:noFill/>
        </a:ln>
        <a:effectLst>
          <a:outerShdw blurRad="107950" dist="12700" dir="5400000" algn="ctr">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ln>
                <a:solidFill>
                  <a:schemeClr val="bg1"/>
                </a:solidFill>
              </a:ln>
              <a:solidFill>
                <a:schemeClr val="tx1"/>
              </a:solidFill>
              <a:effectLst>
                <a:outerShdw blurRad="50800" dist="38100" dir="10800000" algn="r" rotWithShape="0">
                  <a:prstClr val="black">
                    <a:alpha val="40000"/>
                  </a:prstClr>
                </a:outerShdw>
              </a:effectLst>
              <a:latin typeface="Georgia" panose="02040502050405020303" pitchFamily="18" charset="0"/>
              <a:ea typeface="+mn-ea"/>
              <a:cs typeface="+mn-cs"/>
            </a:rPr>
            <a:t>ONLINE</a:t>
          </a:r>
          <a:r>
            <a:rPr lang="en-IN" sz="3600" b="1">
              <a:ln>
                <a:solidFill>
                  <a:schemeClr val="bg1"/>
                </a:solidFill>
              </a:ln>
              <a:solidFill>
                <a:schemeClr val="tx1"/>
              </a:solidFill>
              <a:effectLst>
                <a:outerShdw blurRad="50800" dist="38100" dir="10800000" algn="r" rotWithShape="0">
                  <a:prstClr val="black">
                    <a:alpha val="40000"/>
                  </a:prstClr>
                </a:outerShdw>
              </a:effectLst>
              <a:latin typeface="Georgia" panose="02040502050405020303" pitchFamily="18" charset="0"/>
            </a:rPr>
            <a:t> DELIVERY ANALYSIS</a:t>
          </a:r>
        </a:p>
      </xdr:txBody>
    </xdr:sp>
    <xdr:clientData/>
  </xdr:twoCellAnchor>
  <xdr:twoCellAnchor>
    <xdr:from>
      <xdr:col>10</xdr:col>
      <xdr:colOff>247650</xdr:colOff>
      <xdr:row>11</xdr:row>
      <xdr:rowOff>138112</xdr:rowOff>
    </xdr:from>
    <xdr:to>
      <xdr:col>15</xdr:col>
      <xdr:colOff>114300</xdr:colOff>
      <xdr:row>26</xdr:row>
      <xdr:rowOff>176212</xdr:rowOff>
    </xdr:to>
    <xdr:sp macro="" textlink="">
      <xdr:nvSpPr>
        <xdr:cNvPr id="6" name="Rounded Rectangle 5"/>
        <xdr:cNvSpPr/>
      </xdr:nvSpPr>
      <xdr:spPr>
        <a:xfrm>
          <a:off x="6297312" y="2261930"/>
          <a:ext cx="2891481" cy="2934214"/>
        </a:xfrm>
        <a:prstGeom prst="roundRect">
          <a:avLst>
            <a:gd name="adj" fmla="val 5812"/>
          </a:avLst>
        </a:prstGeom>
        <a:solidFill>
          <a:schemeClr val="bg1">
            <a:lumMod val="95000"/>
          </a:schemeClr>
        </a:solidFill>
        <a:ln>
          <a:noFill/>
        </a:ln>
        <a:effectLst>
          <a:outerShdw blurRad="107950" dist="12700" dir="5400000" algn="ctr">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209168</xdr:colOff>
      <xdr:row>5</xdr:row>
      <xdr:rowOff>125406</xdr:rowOff>
    </xdr:from>
    <xdr:to>
      <xdr:col>20</xdr:col>
      <xdr:colOff>3833</xdr:colOff>
      <xdr:row>10</xdr:row>
      <xdr:rowOff>161243</xdr:rowOff>
    </xdr:to>
    <xdr:sp macro="" textlink="">
      <xdr:nvSpPr>
        <xdr:cNvPr id="7" name="Rounded Rectangle 6"/>
        <xdr:cNvSpPr/>
      </xdr:nvSpPr>
      <xdr:spPr>
        <a:xfrm>
          <a:off x="9283661" y="1090778"/>
          <a:ext cx="2819496" cy="1001208"/>
        </a:xfrm>
        <a:prstGeom prst="roundRect">
          <a:avLst>
            <a:gd name="adj" fmla="val 7416"/>
          </a:avLst>
        </a:prstGeom>
        <a:solidFill>
          <a:schemeClr val="bg1">
            <a:lumMod val="95000"/>
          </a:schemeClr>
        </a:solidFill>
        <a:ln>
          <a:noFill/>
        </a:ln>
        <a:effectLst>
          <a:outerShdw blurRad="107950" dist="12700" dir="5400000" algn="ctr">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218693</xdr:colOff>
      <xdr:row>5</xdr:row>
      <xdr:rowOff>125406</xdr:rowOff>
    </xdr:from>
    <xdr:to>
      <xdr:col>10</xdr:col>
      <xdr:colOff>13358</xdr:colOff>
      <xdr:row>10</xdr:row>
      <xdr:rowOff>161243</xdr:rowOff>
    </xdr:to>
    <xdr:sp macro="" textlink="">
      <xdr:nvSpPr>
        <xdr:cNvPr id="8" name="Rounded Rectangle 7"/>
        <xdr:cNvSpPr/>
      </xdr:nvSpPr>
      <xdr:spPr>
        <a:xfrm>
          <a:off x="3243524" y="1090778"/>
          <a:ext cx="2819496" cy="1001208"/>
        </a:xfrm>
        <a:prstGeom prst="roundRect">
          <a:avLst>
            <a:gd name="adj" fmla="val 10063"/>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20</xdr:col>
      <xdr:colOff>247650</xdr:colOff>
      <xdr:row>11</xdr:row>
      <xdr:rowOff>161925</xdr:rowOff>
    </xdr:from>
    <xdr:to>
      <xdr:col>25</xdr:col>
      <xdr:colOff>79650</xdr:colOff>
      <xdr:row>27</xdr:row>
      <xdr:rowOff>8325</xdr:rowOff>
    </xdr:to>
    <xdr:sp macro="" textlink="">
      <xdr:nvSpPr>
        <xdr:cNvPr id="9" name="Rounded Rectangle 8"/>
        <xdr:cNvSpPr/>
      </xdr:nvSpPr>
      <xdr:spPr>
        <a:xfrm>
          <a:off x="12439650" y="2257425"/>
          <a:ext cx="2880000" cy="2894400"/>
        </a:xfrm>
        <a:prstGeom prst="roundRect">
          <a:avLst>
            <a:gd name="adj" fmla="val 2909"/>
          </a:avLst>
        </a:prstGeom>
        <a:solidFill>
          <a:schemeClr val="bg1">
            <a:lumMod val="95000"/>
          </a:schemeClr>
        </a:solidFill>
        <a:ln>
          <a:noFill/>
        </a:ln>
        <a:effectLst>
          <a:outerShdw blurRad="107950" dist="12700" dir="5400000" algn="ctr">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218693</xdr:colOff>
      <xdr:row>5</xdr:row>
      <xdr:rowOff>125406</xdr:rowOff>
    </xdr:from>
    <xdr:to>
      <xdr:col>15</xdr:col>
      <xdr:colOff>13358</xdr:colOff>
      <xdr:row>10</xdr:row>
      <xdr:rowOff>161243</xdr:rowOff>
    </xdr:to>
    <xdr:sp macro="" textlink="">
      <xdr:nvSpPr>
        <xdr:cNvPr id="11" name="Rounded Rectangle 10"/>
        <xdr:cNvSpPr/>
      </xdr:nvSpPr>
      <xdr:spPr>
        <a:xfrm>
          <a:off x="6268355" y="1090778"/>
          <a:ext cx="2819496" cy="1001208"/>
        </a:xfrm>
        <a:prstGeom prst="roundRect">
          <a:avLst>
            <a:gd name="adj" fmla="val 9266"/>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20</xdr:col>
      <xdr:colOff>243986</xdr:colOff>
      <xdr:row>0</xdr:row>
      <xdr:rowOff>146538</xdr:rowOff>
    </xdr:from>
    <xdr:to>
      <xdr:col>25</xdr:col>
      <xdr:colOff>71101</xdr:colOff>
      <xdr:row>10</xdr:row>
      <xdr:rowOff>170962</xdr:rowOff>
    </xdr:to>
    <xdr:sp macro="" textlink="">
      <xdr:nvSpPr>
        <xdr:cNvPr id="12" name="Rounded Rectangle 11"/>
        <xdr:cNvSpPr/>
      </xdr:nvSpPr>
      <xdr:spPr>
        <a:xfrm>
          <a:off x="12455524" y="146538"/>
          <a:ext cx="2880000" cy="1978270"/>
        </a:xfrm>
        <a:prstGeom prst="roundRect">
          <a:avLst>
            <a:gd name="adj" fmla="val 6790"/>
          </a:avLst>
        </a:prstGeom>
        <a:solidFill>
          <a:schemeClr val="bg1">
            <a:lumMod val="95000"/>
          </a:schemeClr>
        </a:solidFill>
        <a:ln>
          <a:noFill/>
        </a:ln>
        <a:effectLst>
          <a:outerShdw blurRad="107950" dist="12700" dir="5400000" algn="ctr">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256793</xdr:colOff>
      <xdr:row>11</xdr:row>
      <xdr:rowOff>154459</xdr:rowOff>
    </xdr:from>
    <xdr:to>
      <xdr:col>20</xdr:col>
      <xdr:colOff>51458</xdr:colOff>
      <xdr:row>27</xdr:row>
      <xdr:rowOff>12871</xdr:rowOff>
    </xdr:to>
    <xdr:sp macro="" textlink="">
      <xdr:nvSpPr>
        <xdr:cNvPr id="13" name="Rounded Rectangle 12"/>
        <xdr:cNvSpPr/>
      </xdr:nvSpPr>
      <xdr:spPr>
        <a:xfrm>
          <a:off x="9331286" y="2278277"/>
          <a:ext cx="2819496" cy="2947601"/>
        </a:xfrm>
        <a:prstGeom prst="roundRect">
          <a:avLst>
            <a:gd name="adj" fmla="val 5091"/>
          </a:avLst>
        </a:prstGeom>
        <a:solidFill>
          <a:schemeClr val="bg1">
            <a:lumMod val="95000"/>
          </a:schemeClr>
        </a:solidFill>
        <a:ln>
          <a:noFill/>
        </a:ln>
        <a:effectLst>
          <a:outerShdw blurRad="107950" dist="12700" dir="5400000" algn="ctr">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342900</xdr:colOff>
      <xdr:row>8</xdr:row>
      <xdr:rowOff>9526</xdr:rowOff>
    </xdr:from>
    <xdr:to>
      <xdr:col>2</xdr:col>
      <xdr:colOff>180975</xdr:colOff>
      <xdr:row>9</xdr:row>
      <xdr:rowOff>171450</xdr:rowOff>
    </xdr:to>
    <xdr:sp macro="" textlink="'order by meals'!$E$8">
      <xdr:nvSpPr>
        <xdr:cNvPr id="14" name="TextBox 13"/>
        <xdr:cNvSpPr txBox="1"/>
      </xdr:nvSpPr>
      <xdr:spPr>
        <a:xfrm>
          <a:off x="342900" y="1533526"/>
          <a:ext cx="1057275"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98E45E-5E98-4F75-BF58-7F8E9E3AAD25}" type="TxLink">
            <a:rPr lang="en-US" sz="1400" b="0" i="0" u="none" strike="noStrike">
              <a:solidFill>
                <a:srgbClr val="000000"/>
              </a:solidFill>
              <a:latin typeface="Times New Roman" panose="02020603050405020304" pitchFamily="18" charset="0"/>
              <a:cs typeface="Times New Roman" panose="02020603050405020304" pitchFamily="18" charset="0"/>
            </a:rPr>
            <a:pPr algn="ctr"/>
            <a:t>18197</a:t>
          </a:fld>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0</xdr:col>
      <xdr:colOff>257175</xdr:colOff>
      <xdr:row>6</xdr:row>
      <xdr:rowOff>123826</xdr:rowOff>
    </xdr:from>
    <xdr:to>
      <xdr:col>2</xdr:col>
      <xdr:colOff>314325</xdr:colOff>
      <xdr:row>8</xdr:row>
      <xdr:rowOff>28575</xdr:rowOff>
    </xdr:to>
    <xdr:sp macro="" textlink="">
      <xdr:nvSpPr>
        <xdr:cNvPr id="15" name="TextBox 14"/>
        <xdr:cNvSpPr txBox="1"/>
      </xdr:nvSpPr>
      <xdr:spPr>
        <a:xfrm>
          <a:off x="257175" y="1266826"/>
          <a:ext cx="12763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Times New Roman" panose="02020603050405020304" pitchFamily="18" charset="0"/>
              <a:cs typeface="Times New Roman" panose="02020603050405020304" pitchFamily="18" charset="0"/>
            </a:rPr>
            <a:t>BREAKFAST</a:t>
          </a:r>
        </a:p>
      </xdr:txBody>
    </xdr:sp>
    <xdr:clientData/>
  </xdr:twoCellAnchor>
  <xdr:twoCellAnchor>
    <xdr:from>
      <xdr:col>2</xdr:col>
      <xdr:colOff>428625</xdr:colOff>
      <xdr:row>5</xdr:row>
      <xdr:rowOff>133799</xdr:rowOff>
    </xdr:from>
    <xdr:to>
      <xdr:col>4</xdr:col>
      <xdr:colOff>247650</xdr:colOff>
      <xdr:row>11</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476251</xdr:colOff>
      <xdr:row>5</xdr:row>
      <xdr:rowOff>133349</xdr:rowOff>
    </xdr:from>
    <xdr:to>
      <xdr:col>14</xdr:col>
      <xdr:colOff>266701</xdr:colOff>
      <xdr:row>10</xdr:row>
      <xdr:rowOff>85724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5</xdr:row>
      <xdr:rowOff>114300</xdr:rowOff>
    </xdr:from>
    <xdr:to>
      <xdr:col>9</xdr:col>
      <xdr:colOff>247650</xdr:colOff>
      <xdr:row>10</xdr:row>
      <xdr:rowOff>142876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361950</xdr:colOff>
      <xdr:row>5</xdr:row>
      <xdr:rowOff>114300</xdr:rowOff>
    </xdr:from>
    <xdr:to>
      <xdr:col>19</xdr:col>
      <xdr:colOff>200025</xdr:colOff>
      <xdr:row>10</xdr:row>
      <xdr:rowOff>180976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295275</xdr:colOff>
      <xdr:row>6</xdr:row>
      <xdr:rowOff>114300</xdr:rowOff>
    </xdr:from>
    <xdr:to>
      <xdr:col>7</xdr:col>
      <xdr:colOff>123825</xdr:colOff>
      <xdr:row>8</xdr:row>
      <xdr:rowOff>0</xdr:rowOff>
    </xdr:to>
    <xdr:sp macro="" textlink="">
      <xdr:nvSpPr>
        <xdr:cNvPr id="20" name="TextBox 19"/>
        <xdr:cNvSpPr txBox="1"/>
      </xdr:nvSpPr>
      <xdr:spPr>
        <a:xfrm>
          <a:off x="3343275" y="1257300"/>
          <a:ext cx="1047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Times New Roman" panose="02020603050405020304" pitchFamily="18" charset="0"/>
              <a:cs typeface="Times New Roman" panose="02020603050405020304" pitchFamily="18" charset="0"/>
            </a:rPr>
            <a:t>LUNCH</a:t>
          </a:r>
        </a:p>
      </xdr:txBody>
    </xdr:sp>
    <xdr:clientData/>
  </xdr:twoCellAnchor>
  <xdr:twoCellAnchor>
    <xdr:from>
      <xdr:col>5</xdr:col>
      <xdr:colOff>419100</xdr:colOff>
      <xdr:row>8</xdr:row>
      <xdr:rowOff>38100</xdr:rowOff>
    </xdr:from>
    <xdr:to>
      <xdr:col>7</xdr:col>
      <xdr:colOff>28575</xdr:colOff>
      <xdr:row>9</xdr:row>
      <xdr:rowOff>47625</xdr:rowOff>
    </xdr:to>
    <xdr:sp macro="" textlink="'order by meals'!$M$8">
      <xdr:nvSpPr>
        <xdr:cNvPr id="21" name="TextBox 20"/>
        <xdr:cNvSpPr txBox="1"/>
      </xdr:nvSpPr>
      <xdr:spPr>
        <a:xfrm>
          <a:off x="3467100" y="1562100"/>
          <a:ext cx="8286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A8C0A7-4C04-4E93-B724-D92D8A1E0353}" type="TxLink">
            <a:rPr lang="en-US" sz="1400" b="0" i="0" u="none" strike="noStrike">
              <a:solidFill>
                <a:srgbClr val="000000"/>
              </a:solidFill>
              <a:latin typeface="Times New Roman" panose="02020603050405020304" pitchFamily="18" charset="0"/>
              <a:cs typeface="Times New Roman" panose="02020603050405020304" pitchFamily="18" charset="0"/>
            </a:rPr>
            <a:pPr algn="ctr"/>
            <a:t>31992</a:t>
          </a:fld>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10</xdr:col>
      <xdr:colOff>361950</xdr:colOff>
      <xdr:row>6</xdr:row>
      <xdr:rowOff>85725</xdr:rowOff>
    </xdr:from>
    <xdr:to>
      <xdr:col>12</xdr:col>
      <xdr:colOff>142875</xdr:colOff>
      <xdr:row>7</xdr:row>
      <xdr:rowOff>171450</xdr:rowOff>
    </xdr:to>
    <xdr:sp macro="" textlink="">
      <xdr:nvSpPr>
        <xdr:cNvPr id="22" name="TextBox 21"/>
        <xdr:cNvSpPr txBox="1"/>
      </xdr:nvSpPr>
      <xdr:spPr>
        <a:xfrm>
          <a:off x="6457950" y="1228725"/>
          <a:ext cx="10001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Times New Roman" panose="02020603050405020304" pitchFamily="18" charset="0"/>
              <a:cs typeface="Times New Roman" panose="02020603050405020304" pitchFamily="18" charset="0"/>
            </a:rPr>
            <a:t>DINNER</a:t>
          </a:r>
        </a:p>
      </xdr:txBody>
    </xdr:sp>
    <xdr:clientData/>
  </xdr:twoCellAnchor>
  <xdr:twoCellAnchor>
    <xdr:from>
      <xdr:col>10</xdr:col>
      <xdr:colOff>419100</xdr:colOff>
      <xdr:row>8</xdr:row>
      <xdr:rowOff>0</xdr:rowOff>
    </xdr:from>
    <xdr:to>
      <xdr:col>12</xdr:col>
      <xdr:colOff>85725</xdr:colOff>
      <xdr:row>9</xdr:row>
      <xdr:rowOff>47625</xdr:rowOff>
    </xdr:to>
    <xdr:sp macro="" textlink="'order by meals'!$I$8">
      <xdr:nvSpPr>
        <xdr:cNvPr id="23" name="TextBox 22"/>
        <xdr:cNvSpPr txBox="1"/>
      </xdr:nvSpPr>
      <xdr:spPr>
        <a:xfrm>
          <a:off x="6515100" y="1524000"/>
          <a:ext cx="8858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1586A8-54F0-4319-A632-B23772273452}" type="TxLink">
            <a:rPr lang="en-US" sz="1400" b="0" i="0" u="none" strike="noStrike">
              <a:solidFill>
                <a:srgbClr val="000000"/>
              </a:solidFill>
              <a:latin typeface="Times New Roman" panose="02020603050405020304" pitchFamily="18" charset="0"/>
              <a:cs typeface="Times New Roman" panose="02020603050405020304" pitchFamily="18" charset="0"/>
            </a:rPr>
            <a:pPr algn="ctr"/>
            <a:t>87166</a:t>
          </a:fld>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15</xdr:col>
      <xdr:colOff>352425</xdr:colOff>
      <xdr:row>6</xdr:row>
      <xdr:rowOff>76200</xdr:rowOff>
    </xdr:from>
    <xdr:to>
      <xdr:col>17</xdr:col>
      <xdr:colOff>85725</xdr:colOff>
      <xdr:row>7</xdr:row>
      <xdr:rowOff>171450</xdr:rowOff>
    </xdr:to>
    <xdr:sp macro="" textlink="">
      <xdr:nvSpPr>
        <xdr:cNvPr id="24" name="TextBox 23"/>
        <xdr:cNvSpPr txBox="1"/>
      </xdr:nvSpPr>
      <xdr:spPr>
        <a:xfrm>
          <a:off x="9496425" y="1219200"/>
          <a:ext cx="952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Times New Roman" panose="02020603050405020304" pitchFamily="18" charset="0"/>
              <a:cs typeface="Times New Roman" panose="02020603050405020304" pitchFamily="18" charset="0"/>
            </a:rPr>
            <a:t>SNACKS</a:t>
          </a:r>
        </a:p>
      </xdr:txBody>
    </xdr:sp>
    <xdr:clientData/>
  </xdr:twoCellAnchor>
  <xdr:twoCellAnchor>
    <xdr:from>
      <xdr:col>15</xdr:col>
      <xdr:colOff>361950</xdr:colOff>
      <xdr:row>8</xdr:row>
      <xdr:rowOff>0</xdr:rowOff>
    </xdr:from>
    <xdr:to>
      <xdr:col>17</xdr:col>
      <xdr:colOff>76200</xdr:colOff>
      <xdr:row>9</xdr:row>
      <xdr:rowOff>57150</xdr:rowOff>
    </xdr:to>
    <xdr:sp macro="" textlink="'order by meals'!$Q$8">
      <xdr:nvSpPr>
        <xdr:cNvPr id="25" name="TextBox 24"/>
        <xdr:cNvSpPr txBox="1"/>
      </xdr:nvSpPr>
      <xdr:spPr>
        <a:xfrm>
          <a:off x="9505950" y="1524000"/>
          <a:ext cx="933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D2C5B3-4108-46A5-96F8-444B7B6A952A}" type="TxLink">
            <a:rPr lang="en-US" sz="1400" b="0" i="0" u="none" strike="noStrike">
              <a:solidFill>
                <a:srgbClr val="000000"/>
              </a:solidFill>
              <a:latin typeface="Times New Roman" panose="02020603050405020304" pitchFamily="18" charset="0"/>
              <a:cs typeface="Times New Roman" panose="02020603050405020304" pitchFamily="18" charset="0"/>
            </a:rPr>
            <a:pPr algn="ctr"/>
            <a:t>27310</a:t>
          </a:fld>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8</xdr:col>
      <xdr:colOff>28575</xdr:colOff>
      <xdr:row>7</xdr:row>
      <xdr:rowOff>95250</xdr:rowOff>
    </xdr:from>
    <xdr:to>
      <xdr:col>8</xdr:col>
      <xdr:colOff>581025</xdr:colOff>
      <xdr:row>8</xdr:row>
      <xdr:rowOff>142875</xdr:rowOff>
    </xdr:to>
    <xdr:sp macro="" textlink="'order by meals'!$N$8">
      <xdr:nvSpPr>
        <xdr:cNvPr id="26" name="TextBox 25"/>
        <xdr:cNvSpPr txBox="1"/>
      </xdr:nvSpPr>
      <xdr:spPr>
        <a:xfrm>
          <a:off x="4905375" y="1428750"/>
          <a:ext cx="552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756F8-E20B-4FFB-B725-97DB38727D1F}" type="TxLink">
            <a:rPr lang="en-US" sz="1100" b="0" i="0" u="none" strike="noStrike">
              <a:solidFill>
                <a:srgbClr val="000000"/>
              </a:solidFill>
              <a:latin typeface="Times New Roman" panose="02020603050405020304" pitchFamily="18" charset="0"/>
              <a:cs typeface="Times New Roman" panose="02020603050405020304" pitchFamily="18" charset="0"/>
            </a:rPr>
            <a:pPr algn="ctr"/>
            <a:t>19.4%</a:t>
          </a:fld>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13</xdr:col>
      <xdr:colOff>104775</xdr:colOff>
      <xdr:row>7</xdr:row>
      <xdr:rowOff>85725</xdr:rowOff>
    </xdr:from>
    <xdr:to>
      <xdr:col>14</xdr:col>
      <xdr:colOff>57150</xdr:colOff>
      <xdr:row>8</xdr:row>
      <xdr:rowOff>123825</xdr:rowOff>
    </xdr:to>
    <xdr:sp macro="" textlink="'order by meals'!$J$8">
      <xdr:nvSpPr>
        <xdr:cNvPr id="27" name="TextBox 26"/>
        <xdr:cNvSpPr txBox="1"/>
      </xdr:nvSpPr>
      <xdr:spPr>
        <a:xfrm>
          <a:off x="8029575" y="1419225"/>
          <a:ext cx="5619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DD2EC0-59EC-4369-A3EA-0F490BBC303D}" type="TxLink">
            <a:rPr lang="en-US" sz="1100" b="0" i="0" u="none" strike="noStrike">
              <a:solidFill>
                <a:srgbClr val="000000"/>
              </a:solidFill>
              <a:latin typeface="Times New Roman" panose="02020603050405020304" pitchFamily="18" charset="0"/>
              <a:cs typeface="Times New Roman" panose="02020603050405020304" pitchFamily="18" charset="0"/>
            </a:rPr>
            <a:pPr algn="ctr"/>
            <a:t>52.9%</a:t>
          </a:fld>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17</xdr:col>
      <xdr:colOff>600075</xdr:colOff>
      <xdr:row>7</xdr:row>
      <xdr:rowOff>104775</xdr:rowOff>
    </xdr:from>
    <xdr:to>
      <xdr:col>18</xdr:col>
      <xdr:colOff>571500</xdr:colOff>
      <xdr:row>8</xdr:row>
      <xdr:rowOff>142875</xdr:rowOff>
    </xdr:to>
    <xdr:sp macro="" textlink="'order by meals'!$R$8">
      <xdr:nvSpPr>
        <xdr:cNvPr id="28" name="TextBox 27"/>
        <xdr:cNvSpPr txBox="1"/>
      </xdr:nvSpPr>
      <xdr:spPr>
        <a:xfrm>
          <a:off x="10963275" y="1438275"/>
          <a:ext cx="5810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4F063F-60FD-4EFE-9846-D94AA5767A29}" type="TxLink">
            <a:rPr lang="en-US" sz="1100" b="0" i="0" u="none" strike="noStrike">
              <a:solidFill>
                <a:srgbClr val="000000"/>
              </a:solidFill>
              <a:latin typeface="Times New Roman" panose="02020603050405020304" pitchFamily="18" charset="0"/>
              <a:cs typeface="Times New Roman" panose="02020603050405020304" pitchFamily="18" charset="0"/>
            </a:rPr>
            <a:pPr algn="ctr"/>
            <a:t>16.6%</a:t>
          </a:fld>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0</xdr:col>
      <xdr:colOff>295140</xdr:colOff>
      <xdr:row>12</xdr:row>
      <xdr:rowOff>105311</xdr:rowOff>
    </xdr:from>
    <xdr:to>
      <xdr:col>4</xdr:col>
      <xdr:colOff>482957</xdr:colOff>
      <xdr:row>26</xdr:row>
      <xdr:rowOff>67077</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234403</xdr:colOff>
      <xdr:row>12</xdr:row>
      <xdr:rowOff>10949</xdr:rowOff>
    </xdr:from>
    <xdr:to>
      <xdr:col>10</xdr:col>
      <xdr:colOff>32845</xdr:colOff>
      <xdr:row>26</xdr:row>
      <xdr:rowOff>109483</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324600</xdr:colOff>
      <xdr:row>12</xdr:row>
      <xdr:rowOff>38615</xdr:rowOff>
    </xdr:from>
    <xdr:to>
      <xdr:col>15</xdr:col>
      <xdr:colOff>25743</xdr:colOff>
      <xdr:row>26</xdr:row>
      <xdr:rowOff>70373</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383189</xdr:colOff>
      <xdr:row>12</xdr:row>
      <xdr:rowOff>38101</xdr:rowOff>
    </xdr:from>
    <xdr:to>
      <xdr:col>19</xdr:col>
      <xdr:colOff>503620</xdr:colOff>
      <xdr:row>25</xdr:row>
      <xdr:rowOff>131381</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304800</xdr:colOff>
      <xdr:row>12</xdr:row>
      <xdr:rowOff>28575</xdr:rowOff>
    </xdr:from>
    <xdr:to>
      <xdr:col>25</xdr:col>
      <xdr:colOff>0</xdr:colOff>
      <xdr:row>26</xdr:row>
      <xdr:rowOff>104775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305289</xdr:colOff>
      <xdr:row>1</xdr:row>
      <xdr:rowOff>24423</xdr:rowOff>
    </xdr:from>
    <xdr:to>
      <xdr:col>24</xdr:col>
      <xdr:colOff>598365</xdr:colOff>
      <xdr:row>9</xdr:row>
      <xdr:rowOff>146538</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25</xdr:col>
      <xdr:colOff>218818</xdr:colOff>
      <xdr:row>0</xdr:row>
      <xdr:rowOff>167331</xdr:rowOff>
    </xdr:from>
    <xdr:to>
      <xdr:col>27</xdr:col>
      <xdr:colOff>463378</xdr:colOff>
      <xdr:row>5</xdr:row>
      <xdr:rowOff>181008</xdr:rowOff>
    </xdr:to>
    <mc:AlternateContent xmlns:mc="http://schemas.openxmlformats.org/markup-compatibility/2006" xmlns:a14="http://schemas.microsoft.com/office/drawing/2010/main">
      <mc:Choice Requires="a14">
        <xdr:graphicFrame macro="">
          <xdr:nvGraphicFramePr>
            <xdr:cNvPr id="36" name="Gender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342973" y="167331"/>
              <a:ext cx="1454493" cy="979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25</xdr:col>
      <xdr:colOff>218818</xdr:colOff>
      <xdr:row>6</xdr:row>
      <xdr:rowOff>38615</xdr:rowOff>
    </xdr:from>
    <xdr:to>
      <xdr:col>27</xdr:col>
      <xdr:colOff>463378</xdr:colOff>
      <xdr:row>13</xdr:row>
      <xdr:rowOff>144420</xdr:rowOff>
    </xdr:to>
    <mc:AlternateContent xmlns:mc="http://schemas.openxmlformats.org/markup-compatibility/2006" xmlns:a14="http://schemas.microsoft.com/office/drawing/2010/main">
      <mc:Choice Requires="a14">
        <xdr:graphicFrame macro="">
          <xdr:nvGraphicFramePr>
            <xdr:cNvPr id="37" name="Region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342973" y="1197061"/>
              <a:ext cx="1454493"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25</xdr:col>
      <xdr:colOff>218818</xdr:colOff>
      <xdr:row>14</xdr:row>
      <xdr:rowOff>12871</xdr:rowOff>
    </xdr:from>
    <xdr:to>
      <xdr:col>27</xdr:col>
      <xdr:colOff>450507</xdr:colOff>
      <xdr:row>21</xdr:row>
      <xdr:rowOff>137726</xdr:rowOff>
    </xdr:to>
    <mc:AlternateContent xmlns:mc="http://schemas.openxmlformats.org/markup-compatibility/2006" xmlns:a14="http://schemas.microsoft.com/office/drawing/2010/main">
      <mc:Choice Requires="a14">
        <xdr:graphicFrame macro="">
          <xdr:nvGraphicFramePr>
            <xdr:cNvPr id="38" name="Age category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ge category 1"/>
            </a:graphicData>
          </a:graphic>
        </xdr:graphicFrame>
      </mc:Choice>
      <mc:Fallback xmlns="">
        <xdr:sp macro="" textlink="">
          <xdr:nvSpPr>
            <xdr:cNvPr id="0" name=""/>
            <xdr:cNvSpPr>
              <a:spLocks noTextEdit="1"/>
            </xdr:cNvSpPr>
          </xdr:nvSpPr>
          <xdr:spPr>
            <a:xfrm>
              <a:off x="15342973" y="2715912"/>
              <a:ext cx="1441622"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25</xdr:col>
      <xdr:colOff>231690</xdr:colOff>
      <xdr:row>21</xdr:row>
      <xdr:rowOff>167332</xdr:rowOff>
    </xdr:from>
    <xdr:to>
      <xdr:col>27</xdr:col>
      <xdr:colOff>451536</xdr:colOff>
      <xdr:row>26</xdr:row>
      <xdr:rowOff>180203</xdr:rowOff>
    </xdr:to>
    <mc:AlternateContent xmlns:mc="http://schemas.openxmlformats.org/markup-compatibility/2006" xmlns:a14="http://schemas.microsoft.com/office/drawing/2010/main">
      <mc:Choice Requires="a14">
        <xdr:graphicFrame macro="">
          <xdr:nvGraphicFramePr>
            <xdr:cNvPr id="39" name="Month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5355845" y="4221893"/>
              <a:ext cx="1429779" cy="978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16</xdr:col>
      <xdr:colOff>476250</xdr:colOff>
      <xdr:row>1</xdr:row>
      <xdr:rowOff>38617</xdr:rowOff>
    </xdr:from>
    <xdr:to>
      <xdr:col>19</xdr:col>
      <xdr:colOff>450507</xdr:colOff>
      <xdr:row>2</xdr:row>
      <xdr:rowOff>102974</xdr:rowOff>
    </xdr:to>
    <xdr:sp macro="" textlink="">
      <xdr:nvSpPr>
        <xdr:cNvPr id="30" name="TextBox 29"/>
        <xdr:cNvSpPr txBox="1"/>
      </xdr:nvSpPr>
      <xdr:spPr>
        <a:xfrm>
          <a:off x="10155709" y="231691"/>
          <a:ext cx="1789156" cy="25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TOTAL ORDER VALUES</a:t>
          </a:r>
        </a:p>
      </xdr:txBody>
    </xdr:sp>
    <xdr:clientData/>
  </xdr:twoCellAnchor>
  <xdr:twoCellAnchor>
    <xdr:from>
      <xdr:col>17</xdr:col>
      <xdr:colOff>38614</xdr:colOff>
      <xdr:row>2</xdr:row>
      <xdr:rowOff>128716</xdr:rowOff>
    </xdr:from>
    <xdr:to>
      <xdr:col>19</xdr:col>
      <xdr:colOff>205946</xdr:colOff>
      <xdr:row>3</xdr:row>
      <xdr:rowOff>154460</xdr:rowOff>
    </xdr:to>
    <xdr:sp macro="" textlink="'order by meals'!B4">
      <xdr:nvSpPr>
        <xdr:cNvPr id="40" name="TextBox 39"/>
        <xdr:cNvSpPr txBox="1"/>
      </xdr:nvSpPr>
      <xdr:spPr>
        <a:xfrm>
          <a:off x="10323040" y="514865"/>
          <a:ext cx="1377264" cy="218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98482E-29F4-494D-91E5-2EAE17A644EF}" type="TxLink">
            <a:rPr lang="en-US" sz="1600" b="0" i="0" u="none" strike="noStrike">
              <a:solidFill>
                <a:srgbClr val="000000"/>
              </a:solidFill>
              <a:latin typeface="Times New Roman" panose="02020603050405020304" pitchFamily="18" charset="0"/>
              <a:cs typeface="Times New Roman" panose="02020603050405020304" pitchFamily="18" charset="0"/>
            </a:rPr>
            <a:pPr algn="ctr"/>
            <a:t>164665</a:t>
          </a:fld>
          <a:endParaRPr lang="en-IN" sz="1600">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0.27523</cdr:x>
      <cdr:y>0.33933</cdr:y>
    </cdr:from>
    <cdr:to>
      <cdr:x>0.80734</cdr:x>
      <cdr:y>0.58472</cdr:y>
    </cdr:to>
    <cdr:sp macro="" textlink="'order by meals'!$F$8">
      <cdr:nvSpPr>
        <cdr:cNvPr id="3" name="TextBox 2"/>
        <cdr:cNvSpPr txBox="1"/>
      </cdr:nvSpPr>
      <cdr:spPr>
        <a:xfrm xmlns:a="http://schemas.openxmlformats.org/drawingml/2006/main">
          <a:off x="285750" y="342451"/>
          <a:ext cx="552450" cy="2476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35E64755-4700-48F9-9486-BCAEFE932AC9}" type="TxLink">
            <a:rPr lang="en-US" sz="1100" b="0" i="0" u="none" strike="noStrike">
              <a:solidFill>
                <a:srgbClr val="000000"/>
              </a:solidFill>
              <a:latin typeface="Calibri"/>
              <a:cs typeface="Calibri"/>
            </a:rPr>
            <a:pPr/>
            <a:t>11.1%</a:t>
          </a:fld>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i" refreshedDate="45328.918072337961" createdVersion="6" refreshedVersion="6" minRefreshableVersion="3" recordCount="388">
  <cacheSource type="worksheet">
    <worksheetSource name="Table1"/>
  </cacheSource>
  <cacheFields count="9">
    <cacheField name="Customer No." numFmtId="0">
      <sharedItems containsSemiMixedTypes="0" containsString="0" containsNumber="1" containsInteger="1" minValue="1" maxValue="559"/>
    </cacheField>
    <cacheField name="Age" numFmtId="0">
      <sharedItems containsSemiMixedTypes="0" containsString="0" containsNumber="1" containsInteger="1" minValue="18" maxValue="60" count="13">
        <n v="20"/>
        <n v="19"/>
        <n v="22"/>
        <n v="18"/>
        <n v="60"/>
        <n v="23"/>
        <n v="28"/>
        <n v="25"/>
        <n v="32"/>
        <n v="55"/>
        <n v="31"/>
        <n v="53"/>
        <n v="57"/>
      </sharedItems>
    </cacheField>
    <cacheField name="Age category" numFmtId="0">
      <sharedItems count="4">
        <s v="Teenage"/>
        <s v="Adult"/>
        <s v="Senior Adult"/>
        <s v="Middle age Adult"/>
      </sharedItems>
    </cacheField>
    <cacheField name="Region" numFmtId="0">
      <sharedItems count="4">
        <s v="North"/>
        <s v="East"/>
        <s v="West"/>
        <s v="South"/>
      </sharedItems>
    </cacheField>
    <cacheField name="Gender" numFmtId="0">
      <sharedItems count="2">
        <s v="Female"/>
        <s v="Male"/>
      </sharedItems>
    </cacheField>
    <cacheField name="Month" numFmtId="0">
      <sharedItems count="12">
        <s v="January"/>
        <s v="February"/>
        <s v="March"/>
        <s v="April"/>
        <s v="May"/>
        <s v="June"/>
        <s v="July"/>
        <s v="August"/>
        <s v="September"/>
        <s v="October"/>
        <s v="November"/>
        <s v="December"/>
      </sharedItems>
    </cacheField>
    <cacheField name="Order Income" numFmtId="0">
      <sharedItems count="5">
        <s v="Below Rs.5000"/>
        <s v="5001 to 10000"/>
        <s v="More than 50000"/>
        <s v="10001 to 25000"/>
        <s v="25001 to 50000"/>
      </sharedItems>
    </cacheField>
    <cacheField name="Meal " numFmtId="0">
      <sharedItems count="4">
        <s v="Breakfast"/>
        <s v="Snacks"/>
        <s v="Lunch"/>
        <s v="Dinner"/>
      </sharedItems>
    </cacheField>
    <cacheField name="Order value" numFmtId="0">
      <sharedItems containsSemiMixedTypes="0" containsString="0" containsNumber="1" containsInteger="1" minValue="146" maxValue="118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8">
  <r>
    <n v="1"/>
    <x v="0"/>
    <x v="0"/>
    <x v="0"/>
    <x v="0"/>
    <x v="0"/>
    <x v="0"/>
    <x v="0"/>
    <n v="322"/>
  </r>
  <r>
    <n v="2"/>
    <x v="1"/>
    <x v="0"/>
    <x v="1"/>
    <x v="0"/>
    <x v="1"/>
    <x v="1"/>
    <x v="1"/>
    <n v="235"/>
  </r>
  <r>
    <n v="3"/>
    <x v="2"/>
    <x v="1"/>
    <x v="2"/>
    <x v="1"/>
    <x v="2"/>
    <x v="1"/>
    <x v="2"/>
    <n v="342"/>
  </r>
  <r>
    <n v="4"/>
    <x v="2"/>
    <x v="1"/>
    <x v="3"/>
    <x v="0"/>
    <x v="3"/>
    <x v="0"/>
    <x v="1"/>
    <n v="157"/>
  </r>
  <r>
    <n v="5"/>
    <x v="2"/>
    <x v="1"/>
    <x v="0"/>
    <x v="1"/>
    <x v="4"/>
    <x v="1"/>
    <x v="2"/>
    <n v="445"/>
  </r>
  <r>
    <n v="6"/>
    <x v="3"/>
    <x v="0"/>
    <x v="2"/>
    <x v="0"/>
    <x v="5"/>
    <x v="2"/>
    <x v="2"/>
    <n v="489"/>
  </r>
  <r>
    <n v="7"/>
    <x v="2"/>
    <x v="1"/>
    <x v="3"/>
    <x v="1"/>
    <x v="6"/>
    <x v="0"/>
    <x v="2"/>
    <n v="334"/>
  </r>
  <r>
    <n v="8"/>
    <x v="4"/>
    <x v="2"/>
    <x v="1"/>
    <x v="0"/>
    <x v="7"/>
    <x v="0"/>
    <x v="3"/>
    <n v="574"/>
  </r>
  <r>
    <n v="9"/>
    <x v="5"/>
    <x v="1"/>
    <x v="1"/>
    <x v="0"/>
    <x v="8"/>
    <x v="0"/>
    <x v="3"/>
    <n v="296"/>
  </r>
  <r>
    <n v="10"/>
    <x v="5"/>
    <x v="1"/>
    <x v="2"/>
    <x v="0"/>
    <x v="9"/>
    <x v="0"/>
    <x v="2"/>
    <n v="206"/>
  </r>
  <r>
    <n v="11"/>
    <x v="2"/>
    <x v="1"/>
    <x v="1"/>
    <x v="0"/>
    <x v="10"/>
    <x v="0"/>
    <x v="1"/>
    <n v="200"/>
  </r>
  <r>
    <n v="12"/>
    <x v="5"/>
    <x v="1"/>
    <x v="2"/>
    <x v="1"/>
    <x v="11"/>
    <x v="1"/>
    <x v="2"/>
    <n v="597"/>
  </r>
  <r>
    <n v="13"/>
    <x v="5"/>
    <x v="1"/>
    <x v="2"/>
    <x v="1"/>
    <x v="1"/>
    <x v="0"/>
    <x v="1"/>
    <n v="155"/>
  </r>
  <r>
    <n v="14"/>
    <x v="1"/>
    <x v="0"/>
    <x v="0"/>
    <x v="1"/>
    <x v="7"/>
    <x v="0"/>
    <x v="3"/>
    <n v="171"/>
  </r>
  <r>
    <n v="15"/>
    <x v="5"/>
    <x v="1"/>
    <x v="1"/>
    <x v="0"/>
    <x v="8"/>
    <x v="3"/>
    <x v="1"/>
    <n v="233"/>
  </r>
  <r>
    <n v="16"/>
    <x v="4"/>
    <x v="2"/>
    <x v="3"/>
    <x v="0"/>
    <x v="9"/>
    <x v="0"/>
    <x v="2"/>
    <n v="508"/>
  </r>
  <r>
    <n v="17"/>
    <x v="6"/>
    <x v="1"/>
    <x v="0"/>
    <x v="0"/>
    <x v="2"/>
    <x v="4"/>
    <x v="3"/>
    <n v="488"/>
  </r>
  <r>
    <n v="18"/>
    <x v="5"/>
    <x v="1"/>
    <x v="2"/>
    <x v="0"/>
    <x v="3"/>
    <x v="0"/>
    <x v="2"/>
    <n v="360"/>
  </r>
  <r>
    <n v="19"/>
    <x v="7"/>
    <x v="1"/>
    <x v="1"/>
    <x v="1"/>
    <x v="4"/>
    <x v="0"/>
    <x v="2"/>
    <n v="499"/>
  </r>
  <r>
    <n v="20"/>
    <x v="1"/>
    <x v="0"/>
    <x v="3"/>
    <x v="0"/>
    <x v="6"/>
    <x v="1"/>
    <x v="3"/>
    <n v="297"/>
  </r>
  <r>
    <n v="21"/>
    <x v="4"/>
    <x v="2"/>
    <x v="3"/>
    <x v="1"/>
    <x v="0"/>
    <x v="0"/>
    <x v="3"/>
    <n v="892"/>
  </r>
  <r>
    <n v="22"/>
    <x v="2"/>
    <x v="1"/>
    <x v="3"/>
    <x v="1"/>
    <x v="11"/>
    <x v="0"/>
    <x v="1"/>
    <n v="266"/>
  </r>
  <r>
    <n v="23"/>
    <x v="2"/>
    <x v="1"/>
    <x v="0"/>
    <x v="0"/>
    <x v="5"/>
    <x v="0"/>
    <x v="3"/>
    <n v="829"/>
  </r>
  <r>
    <n v="24"/>
    <x v="5"/>
    <x v="1"/>
    <x v="2"/>
    <x v="1"/>
    <x v="10"/>
    <x v="0"/>
    <x v="2"/>
    <n v="191"/>
  </r>
  <r>
    <n v="25"/>
    <x v="1"/>
    <x v="0"/>
    <x v="1"/>
    <x v="1"/>
    <x v="0"/>
    <x v="1"/>
    <x v="0"/>
    <n v="559"/>
  </r>
  <r>
    <n v="26"/>
    <x v="7"/>
    <x v="1"/>
    <x v="2"/>
    <x v="1"/>
    <x v="1"/>
    <x v="0"/>
    <x v="3"/>
    <n v="438"/>
  </r>
  <r>
    <n v="27"/>
    <x v="2"/>
    <x v="1"/>
    <x v="0"/>
    <x v="0"/>
    <x v="2"/>
    <x v="0"/>
    <x v="2"/>
    <n v="460"/>
  </r>
  <r>
    <n v="28"/>
    <x v="2"/>
    <x v="1"/>
    <x v="3"/>
    <x v="1"/>
    <x v="3"/>
    <x v="0"/>
    <x v="1"/>
    <n v="286"/>
  </r>
  <r>
    <n v="29"/>
    <x v="5"/>
    <x v="1"/>
    <x v="1"/>
    <x v="0"/>
    <x v="4"/>
    <x v="3"/>
    <x v="1"/>
    <n v="223"/>
  </r>
  <r>
    <n v="30"/>
    <x v="2"/>
    <x v="1"/>
    <x v="3"/>
    <x v="1"/>
    <x v="5"/>
    <x v="1"/>
    <x v="1"/>
    <n v="297"/>
  </r>
  <r>
    <n v="31"/>
    <x v="2"/>
    <x v="1"/>
    <x v="2"/>
    <x v="0"/>
    <x v="6"/>
    <x v="3"/>
    <x v="2"/>
    <n v="537"/>
  </r>
  <r>
    <n v="32"/>
    <x v="2"/>
    <x v="1"/>
    <x v="0"/>
    <x v="1"/>
    <x v="7"/>
    <x v="0"/>
    <x v="2"/>
    <n v="467"/>
  </r>
  <r>
    <n v="33"/>
    <x v="7"/>
    <x v="1"/>
    <x v="0"/>
    <x v="1"/>
    <x v="8"/>
    <x v="2"/>
    <x v="2"/>
    <n v="576"/>
  </r>
  <r>
    <n v="34"/>
    <x v="2"/>
    <x v="1"/>
    <x v="1"/>
    <x v="0"/>
    <x v="9"/>
    <x v="3"/>
    <x v="3"/>
    <n v="905"/>
  </r>
  <r>
    <n v="35"/>
    <x v="2"/>
    <x v="1"/>
    <x v="2"/>
    <x v="0"/>
    <x v="10"/>
    <x v="0"/>
    <x v="2"/>
    <n v="341"/>
  </r>
  <r>
    <n v="36"/>
    <x v="7"/>
    <x v="1"/>
    <x v="0"/>
    <x v="1"/>
    <x v="11"/>
    <x v="3"/>
    <x v="2"/>
    <n v="555"/>
  </r>
  <r>
    <n v="37"/>
    <x v="7"/>
    <x v="1"/>
    <x v="3"/>
    <x v="1"/>
    <x v="0"/>
    <x v="0"/>
    <x v="2"/>
    <n v="201"/>
  </r>
  <r>
    <n v="38"/>
    <x v="8"/>
    <x v="1"/>
    <x v="1"/>
    <x v="0"/>
    <x v="11"/>
    <x v="0"/>
    <x v="0"/>
    <n v="441"/>
  </r>
  <r>
    <n v="39"/>
    <x v="5"/>
    <x v="1"/>
    <x v="0"/>
    <x v="0"/>
    <x v="5"/>
    <x v="0"/>
    <x v="1"/>
    <n v="246"/>
  </r>
  <r>
    <n v="40"/>
    <x v="5"/>
    <x v="1"/>
    <x v="2"/>
    <x v="0"/>
    <x v="10"/>
    <x v="0"/>
    <x v="0"/>
    <n v="296"/>
  </r>
  <r>
    <n v="41"/>
    <x v="9"/>
    <x v="3"/>
    <x v="0"/>
    <x v="1"/>
    <x v="1"/>
    <x v="2"/>
    <x v="2"/>
    <n v="260"/>
  </r>
  <r>
    <n v="42"/>
    <x v="5"/>
    <x v="1"/>
    <x v="2"/>
    <x v="1"/>
    <x v="7"/>
    <x v="0"/>
    <x v="3"/>
    <n v="260"/>
  </r>
  <r>
    <n v="43"/>
    <x v="5"/>
    <x v="1"/>
    <x v="0"/>
    <x v="1"/>
    <x v="8"/>
    <x v="0"/>
    <x v="2"/>
    <n v="450"/>
  </r>
  <r>
    <n v="44"/>
    <x v="2"/>
    <x v="1"/>
    <x v="2"/>
    <x v="0"/>
    <x v="9"/>
    <x v="0"/>
    <x v="1"/>
    <n v="277"/>
  </r>
  <r>
    <n v="45"/>
    <x v="2"/>
    <x v="1"/>
    <x v="2"/>
    <x v="1"/>
    <x v="2"/>
    <x v="0"/>
    <x v="2"/>
    <n v="490"/>
  </r>
  <r>
    <n v="46"/>
    <x v="3"/>
    <x v="0"/>
    <x v="2"/>
    <x v="0"/>
    <x v="3"/>
    <x v="3"/>
    <x v="0"/>
    <n v="295"/>
  </r>
  <r>
    <n v="47"/>
    <x v="4"/>
    <x v="2"/>
    <x v="3"/>
    <x v="0"/>
    <x v="4"/>
    <x v="0"/>
    <x v="3"/>
    <n v="1145"/>
  </r>
  <r>
    <n v="48"/>
    <x v="5"/>
    <x v="1"/>
    <x v="3"/>
    <x v="1"/>
    <x v="6"/>
    <x v="0"/>
    <x v="3"/>
    <n v="414"/>
  </r>
  <r>
    <n v="49"/>
    <x v="5"/>
    <x v="1"/>
    <x v="3"/>
    <x v="0"/>
    <x v="0"/>
    <x v="0"/>
    <x v="2"/>
    <n v="237"/>
  </r>
  <r>
    <n v="50"/>
    <x v="2"/>
    <x v="1"/>
    <x v="1"/>
    <x v="0"/>
    <x v="1"/>
    <x v="3"/>
    <x v="3"/>
    <n v="792"/>
  </r>
  <r>
    <n v="51"/>
    <x v="5"/>
    <x v="1"/>
    <x v="0"/>
    <x v="0"/>
    <x v="2"/>
    <x v="0"/>
    <x v="2"/>
    <n v="544"/>
  </r>
  <r>
    <n v="52"/>
    <x v="5"/>
    <x v="1"/>
    <x v="1"/>
    <x v="0"/>
    <x v="3"/>
    <x v="0"/>
    <x v="2"/>
    <n v="209"/>
  </r>
  <r>
    <n v="53"/>
    <x v="4"/>
    <x v="2"/>
    <x v="0"/>
    <x v="1"/>
    <x v="4"/>
    <x v="0"/>
    <x v="1"/>
    <n v="220"/>
  </r>
  <r>
    <n v="54"/>
    <x v="7"/>
    <x v="1"/>
    <x v="2"/>
    <x v="1"/>
    <x v="5"/>
    <x v="0"/>
    <x v="2"/>
    <n v="417"/>
  </r>
  <r>
    <n v="55"/>
    <x v="2"/>
    <x v="1"/>
    <x v="3"/>
    <x v="1"/>
    <x v="6"/>
    <x v="0"/>
    <x v="2"/>
    <n v="408"/>
  </r>
  <r>
    <n v="56"/>
    <x v="6"/>
    <x v="1"/>
    <x v="0"/>
    <x v="0"/>
    <x v="7"/>
    <x v="0"/>
    <x v="2"/>
    <n v="437"/>
  </r>
  <r>
    <n v="57"/>
    <x v="2"/>
    <x v="1"/>
    <x v="1"/>
    <x v="0"/>
    <x v="8"/>
    <x v="0"/>
    <x v="2"/>
    <n v="567"/>
  </r>
  <r>
    <n v="58"/>
    <x v="4"/>
    <x v="2"/>
    <x v="1"/>
    <x v="0"/>
    <x v="9"/>
    <x v="0"/>
    <x v="2"/>
    <n v="350"/>
  </r>
  <r>
    <n v="59"/>
    <x v="10"/>
    <x v="1"/>
    <x v="2"/>
    <x v="1"/>
    <x v="10"/>
    <x v="2"/>
    <x v="3"/>
    <n v="429"/>
  </r>
  <r>
    <n v="60"/>
    <x v="7"/>
    <x v="1"/>
    <x v="0"/>
    <x v="1"/>
    <x v="11"/>
    <x v="0"/>
    <x v="1"/>
    <n v="289"/>
  </r>
  <r>
    <n v="61"/>
    <x v="5"/>
    <x v="1"/>
    <x v="3"/>
    <x v="1"/>
    <x v="10"/>
    <x v="0"/>
    <x v="2"/>
    <n v="204"/>
  </r>
  <r>
    <n v="62"/>
    <x v="2"/>
    <x v="1"/>
    <x v="0"/>
    <x v="1"/>
    <x v="1"/>
    <x v="0"/>
    <x v="2"/>
    <n v="422"/>
  </r>
  <r>
    <n v="63"/>
    <x v="5"/>
    <x v="1"/>
    <x v="2"/>
    <x v="1"/>
    <x v="7"/>
    <x v="4"/>
    <x v="2"/>
    <n v="458"/>
  </r>
  <r>
    <n v="64"/>
    <x v="5"/>
    <x v="1"/>
    <x v="0"/>
    <x v="1"/>
    <x v="8"/>
    <x v="0"/>
    <x v="2"/>
    <n v="517"/>
  </r>
  <r>
    <n v="65"/>
    <x v="5"/>
    <x v="1"/>
    <x v="1"/>
    <x v="0"/>
    <x v="2"/>
    <x v="0"/>
    <x v="2"/>
    <n v="531"/>
  </r>
  <r>
    <n v="66"/>
    <x v="7"/>
    <x v="1"/>
    <x v="3"/>
    <x v="1"/>
    <x v="3"/>
    <x v="0"/>
    <x v="3"/>
    <n v="1158"/>
  </r>
  <r>
    <n v="67"/>
    <x v="4"/>
    <x v="2"/>
    <x v="0"/>
    <x v="1"/>
    <x v="4"/>
    <x v="3"/>
    <x v="2"/>
    <n v="464"/>
  </r>
  <r>
    <n v="68"/>
    <x v="5"/>
    <x v="1"/>
    <x v="2"/>
    <x v="0"/>
    <x v="5"/>
    <x v="0"/>
    <x v="3"/>
    <n v="948"/>
  </r>
  <r>
    <n v="69"/>
    <x v="5"/>
    <x v="1"/>
    <x v="0"/>
    <x v="0"/>
    <x v="6"/>
    <x v="0"/>
    <x v="3"/>
    <n v="155"/>
  </r>
  <r>
    <n v="70"/>
    <x v="4"/>
    <x v="2"/>
    <x v="3"/>
    <x v="0"/>
    <x v="7"/>
    <x v="2"/>
    <x v="3"/>
    <n v="967"/>
  </r>
  <r>
    <n v="71"/>
    <x v="2"/>
    <x v="1"/>
    <x v="1"/>
    <x v="1"/>
    <x v="0"/>
    <x v="0"/>
    <x v="2"/>
    <n v="283"/>
  </r>
  <r>
    <n v="72"/>
    <x v="4"/>
    <x v="2"/>
    <x v="0"/>
    <x v="0"/>
    <x v="1"/>
    <x v="3"/>
    <x v="3"/>
    <n v="255"/>
  </r>
  <r>
    <n v="73"/>
    <x v="7"/>
    <x v="1"/>
    <x v="2"/>
    <x v="0"/>
    <x v="2"/>
    <x v="0"/>
    <x v="3"/>
    <n v="876"/>
  </r>
  <r>
    <n v="74"/>
    <x v="5"/>
    <x v="1"/>
    <x v="0"/>
    <x v="1"/>
    <x v="3"/>
    <x v="0"/>
    <x v="0"/>
    <n v="380"/>
  </r>
  <r>
    <n v="75"/>
    <x v="0"/>
    <x v="0"/>
    <x v="2"/>
    <x v="1"/>
    <x v="4"/>
    <x v="0"/>
    <x v="3"/>
    <n v="945"/>
  </r>
  <r>
    <n v="76"/>
    <x v="4"/>
    <x v="2"/>
    <x v="1"/>
    <x v="0"/>
    <x v="5"/>
    <x v="4"/>
    <x v="3"/>
    <n v="1131"/>
  </r>
  <r>
    <n v="77"/>
    <x v="0"/>
    <x v="0"/>
    <x v="3"/>
    <x v="1"/>
    <x v="6"/>
    <x v="0"/>
    <x v="2"/>
    <n v="312"/>
  </r>
  <r>
    <n v="78"/>
    <x v="1"/>
    <x v="0"/>
    <x v="0"/>
    <x v="1"/>
    <x v="7"/>
    <x v="0"/>
    <x v="3"/>
    <n v="944"/>
  </r>
  <r>
    <n v="79"/>
    <x v="2"/>
    <x v="1"/>
    <x v="0"/>
    <x v="0"/>
    <x v="8"/>
    <x v="0"/>
    <x v="2"/>
    <n v="299"/>
  </r>
  <r>
    <n v="80"/>
    <x v="4"/>
    <x v="2"/>
    <x v="1"/>
    <x v="1"/>
    <x v="9"/>
    <x v="0"/>
    <x v="1"/>
    <n v="170"/>
  </r>
  <r>
    <n v="81"/>
    <x v="4"/>
    <x v="2"/>
    <x v="2"/>
    <x v="1"/>
    <x v="10"/>
    <x v="3"/>
    <x v="2"/>
    <n v="241"/>
  </r>
  <r>
    <n v="82"/>
    <x v="5"/>
    <x v="1"/>
    <x v="3"/>
    <x v="0"/>
    <x v="11"/>
    <x v="0"/>
    <x v="3"/>
    <n v="757"/>
  </r>
  <r>
    <n v="83"/>
    <x v="5"/>
    <x v="1"/>
    <x v="0"/>
    <x v="1"/>
    <x v="10"/>
    <x v="0"/>
    <x v="2"/>
    <n v="590"/>
  </r>
  <r>
    <n v="84"/>
    <x v="2"/>
    <x v="1"/>
    <x v="2"/>
    <x v="1"/>
    <x v="1"/>
    <x v="0"/>
    <x v="0"/>
    <n v="261"/>
  </r>
  <r>
    <n v="85"/>
    <x v="5"/>
    <x v="1"/>
    <x v="3"/>
    <x v="1"/>
    <x v="7"/>
    <x v="0"/>
    <x v="3"/>
    <n v="827"/>
  </r>
  <r>
    <n v="86"/>
    <x v="4"/>
    <x v="2"/>
    <x v="1"/>
    <x v="0"/>
    <x v="8"/>
    <x v="0"/>
    <x v="2"/>
    <n v="550"/>
  </r>
  <r>
    <n v="87"/>
    <x v="4"/>
    <x v="2"/>
    <x v="1"/>
    <x v="1"/>
    <x v="0"/>
    <x v="0"/>
    <x v="1"/>
    <n v="219"/>
  </r>
  <r>
    <n v="88"/>
    <x v="7"/>
    <x v="1"/>
    <x v="2"/>
    <x v="1"/>
    <x v="11"/>
    <x v="0"/>
    <x v="3"/>
    <n v="367"/>
  </r>
  <r>
    <n v="89"/>
    <x v="7"/>
    <x v="1"/>
    <x v="1"/>
    <x v="1"/>
    <x v="5"/>
    <x v="0"/>
    <x v="2"/>
    <n v="542"/>
  </r>
  <r>
    <n v="90"/>
    <x v="6"/>
    <x v="1"/>
    <x v="2"/>
    <x v="1"/>
    <x v="10"/>
    <x v="3"/>
    <x v="0"/>
    <n v="418"/>
  </r>
  <r>
    <n v="91"/>
    <x v="3"/>
    <x v="0"/>
    <x v="2"/>
    <x v="0"/>
    <x v="1"/>
    <x v="4"/>
    <x v="2"/>
    <n v="466"/>
  </r>
  <r>
    <n v="92"/>
    <x v="0"/>
    <x v="0"/>
    <x v="0"/>
    <x v="1"/>
    <x v="7"/>
    <x v="3"/>
    <x v="2"/>
    <n v="374"/>
  </r>
  <r>
    <n v="93"/>
    <x v="2"/>
    <x v="1"/>
    <x v="1"/>
    <x v="1"/>
    <x v="8"/>
    <x v="0"/>
    <x v="3"/>
    <n v="1014"/>
  </r>
  <r>
    <n v="94"/>
    <x v="4"/>
    <x v="2"/>
    <x v="3"/>
    <x v="0"/>
    <x v="9"/>
    <x v="0"/>
    <x v="0"/>
    <n v="298"/>
  </r>
  <r>
    <n v="95"/>
    <x v="5"/>
    <x v="1"/>
    <x v="0"/>
    <x v="1"/>
    <x v="2"/>
    <x v="0"/>
    <x v="2"/>
    <n v="535"/>
  </r>
  <r>
    <n v="96"/>
    <x v="7"/>
    <x v="1"/>
    <x v="2"/>
    <x v="1"/>
    <x v="3"/>
    <x v="0"/>
    <x v="3"/>
    <n v="1083"/>
  </r>
  <r>
    <n v="97"/>
    <x v="5"/>
    <x v="1"/>
    <x v="1"/>
    <x v="0"/>
    <x v="4"/>
    <x v="0"/>
    <x v="2"/>
    <n v="583"/>
  </r>
  <r>
    <n v="98"/>
    <x v="5"/>
    <x v="1"/>
    <x v="3"/>
    <x v="0"/>
    <x v="6"/>
    <x v="0"/>
    <x v="2"/>
    <n v="551"/>
  </r>
  <r>
    <n v="99"/>
    <x v="0"/>
    <x v="0"/>
    <x v="3"/>
    <x v="1"/>
    <x v="5"/>
    <x v="4"/>
    <x v="2"/>
    <n v="368"/>
  </r>
  <r>
    <n v="100"/>
    <x v="8"/>
    <x v="1"/>
    <x v="3"/>
    <x v="0"/>
    <x v="10"/>
    <x v="0"/>
    <x v="3"/>
    <n v="146"/>
  </r>
  <r>
    <n v="101"/>
    <x v="4"/>
    <x v="2"/>
    <x v="0"/>
    <x v="0"/>
    <x v="1"/>
    <x v="3"/>
    <x v="3"/>
    <n v="994"/>
  </r>
  <r>
    <n v="102"/>
    <x v="5"/>
    <x v="1"/>
    <x v="2"/>
    <x v="1"/>
    <x v="7"/>
    <x v="0"/>
    <x v="0"/>
    <n v="312"/>
  </r>
  <r>
    <n v="103"/>
    <x v="2"/>
    <x v="1"/>
    <x v="1"/>
    <x v="0"/>
    <x v="8"/>
    <x v="3"/>
    <x v="2"/>
    <n v="513"/>
  </r>
  <r>
    <n v="104"/>
    <x v="4"/>
    <x v="2"/>
    <x v="2"/>
    <x v="0"/>
    <x v="9"/>
    <x v="0"/>
    <x v="2"/>
    <n v="505"/>
  </r>
  <r>
    <n v="105"/>
    <x v="0"/>
    <x v="0"/>
    <x v="0"/>
    <x v="1"/>
    <x v="0"/>
    <x v="4"/>
    <x v="2"/>
    <n v="335"/>
  </r>
  <r>
    <n v="106"/>
    <x v="6"/>
    <x v="1"/>
    <x v="3"/>
    <x v="1"/>
    <x v="11"/>
    <x v="2"/>
    <x v="2"/>
    <n v="322"/>
  </r>
  <r>
    <n v="107"/>
    <x v="0"/>
    <x v="0"/>
    <x v="1"/>
    <x v="1"/>
    <x v="5"/>
    <x v="2"/>
    <x v="3"/>
    <n v="931"/>
  </r>
  <r>
    <n v="108"/>
    <x v="7"/>
    <x v="1"/>
    <x v="3"/>
    <x v="1"/>
    <x v="10"/>
    <x v="0"/>
    <x v="3"/>
    <n v="732"/>
  </r>
  <r>
    <n v="109"/>
    <x v="7"/>
    <x v="1"/>
    <x v="2"/>
    <x v="1"/>
    <x v="1"/>
    <x v="1"/>
    <x v="2"/>
    <n v="596"/>
  </r>
  <r>
    <n v="110"/>
    <x v="3"/>
    <x v="0"/>
    <x v="0"/>
    <x v="1"/>
    <x v="7"/>
    <x v="0"/>
    <x v="1"/>
    <n v="161"/>
  </r>
  <r>
    <n v="111"/>
    <x v="1"/>
    <x v="0"/>
    <x v="0"/>
    <x v="1"/>
    <x v="8"/>
    <x v="0"/>
    <x v="2"/>
    <n v="429"/>
  </r>
  <r>
    <n v="112"/>
    <x v="7"/>
    <x v="1"/>
    <x v="1"/>
    <x v="1"/>
    <x v="9"/>
    <x v="0"/>
    <x v="3"/>
    <n v="602"/>
  </r>
  <r>
    <n v="113"/>
    <x v="7"/>
    <x v="1"/>
    <x v="2"/>
    <x v="1"/>
    <x v="2"/>
    <x v="1"/>
    <x v="3"/>
    <n v="298"/>
  </r>
  <r>
    <n v="114"/>
    <x v="5"/>
    <x v="1"/>
    <x v="0"/>
    <x v="0"/>
    <x v="3"/>
    <x v="0"/>
    <x v="2"/>
    <n v="314"/>
  </r>
  <r>
    <n v="115"/>
    <x v="5"/>
    <x v="1"/>
    <x v="3"/>
    <x v="1"/>
    <x v="4"/>
    <x v="3"/>
    <x v="2"/>
    <n v="281"/>
  </r>
  <r>
    <n v="116"/>
    <x v="7"/>
    <x v="1"/>
    <x v="1"/>
    <x v="0"/>
    <x v="6"/>
    <x v="4"/>
    <x v="3"/>
    <n v="156"/>
  </r>
  <r>
    <n v="117"/>
    <x v="10"/>
    <x v="1"/>
    <x v="0"/>
    <x v="0"/>
    <x v="8"/>
    <x v="0"/>
    <x v="0"/>
    <n v="231"/>
  </r>
  <r>
    <n v="118"/>
    <x v="4"/>
    <x v="2"/>
    <x v="2"/>
    <x v="1"/>
    <x v="0"/>
    <x v="2"/>
    <x v="2"/>
    <n v="437"/>
  </r>
  <r>
    <n v="119"/>
    <x v="8"/>
    <x v="1"/>
    <x v="0"/>
    <x v="0"/>
    <x v="1"/>
    <x v="4"/>
    <x v="0"/>
    <n v="509"/>
  </r>
  <r>
    <n v="120"/>
    <x v="7"/>
    <x v="1"/>
    <x v="2"/>
    <x v="1"/>
    <x v="2"/>
    <x v="4"/>
    <x v="0"/>
    <n v="559"/>
  </r>
  <r>
    <n v="119"/>
    <x v="3"/>
    <x v="0"/>
    <x v="0"/>
    <x v="0"/>
    <x v="3"/>
    <x v="2"/>
    <x v="2"/>
    <n v="363"/>
  </r>
  <r>
    <n v="122"/>
    <x v="0"/>
    <x v="0"/>
    <x v="2"/>
    <x v="1"/>
    <x v="4"/>
    <x v="4"/>
    <x v="2"/>
    <n v="474"/>
  </r>
  <r>
    <n v="123"/>
    <x v="0"/>
    <x v="0"/>
    <x v="2"/>
    <x v="0"/>
    <x v="5"/>
    <x v="4"/>
    <x v="2"/>
    <n v="575"/>
  </r>
  <r>
    <n v="124"/>
    <x v="8"/>
    <x v="1"/>
    <x v="2"/>
    <x v="1"/>
    <x v="6"/>
    <x v="2"/>
    <x v="2"/>
    <n v="350"/>
  </r>
  <r>
    <n v="125"/>
    <x v="4"/>
    <x v="2"/>
    <x v="3"/>
    <x v="1"/>
    <x v="7"/>
    <x v="2"/>
    <x v="3"/>
    <n v="823"/>
  </r>
  <r>
    <n v="126"/>
    <x v="3"/>
    <x v="0"/>
    <x v="3"/>
    <x v="0"/>
    <x v="8"/>
    <x v="4"/>
    <x v="0"/>
    <n v="501"/>
  </r>
  <r>
    <n v="127"/>
    <x v="5"/>
    <x v="1"/>
    <x v="3"/>
    <x v="1"/>
    <x v="9"/>
    <x v="0"/>
    <x v="3"/>
    <n v="314"/>
  </r>
  <r>
    <n v="128"/>
    <x v="7"/>
    <x v="1"/>
    <x v="1"/>
    <x v="1"/>
    <x v="10"/>
    <x v="0"/>
    <x v="2"/>
    <n v="297"/>
  </r>
  <r>
    <n v="129"/>
    <x v="5"/>
    <x v="1"/>
    <x v="0"/>
    <x v="1"/>
    <x v="11"/>
    <x v="0"/>
    <x v="3"/>
    <n v="861"/>
  </r>
  <r>
    <n v="155"/>
    <x v="5"/>
    <x v="1"/>
    <x v="1"/>
    <x v="0"/>
    <x v="2"/>
    <x v="0"/>
    <x v="3"/>
    <n v="791"/>
  </r>
  <r>
    <n v="131"/>
    <x v="6"/>
    <x v="1"/>
    <x v="0"/>
    <x v="1"/>
    <x v="3"/>
    <x v="2"/>
    <x v="1"/>
    <n v="262"/>
  </r>
  <r>
    <n v="132"/>
    <x v="8"/>
    <x v="1"/>
    <x v="2"/>
    <x v="0"/>
    <x v="4"/>
    <x v="2"/>
    <x v="0"/>
    <n v="281"/>
  </r>
  <r>
    <n v="133"/>
    <x v="5"/>
    <x v="1"/>
    <x v="3"/>
    <x v="1"/>
    <x v="5"/>
    <x v="0"/>
    <x v="0"/>
    <n v="443"/>
  </r>
  <r>
    <n v="134"/>
    <x v="1"/>
    <x v="0"/>
    <x v="0"/>
    <x v="1"/>
    <x v="6"/>
    <x v="0"/>
    <x v="1"/>
    <n v="171"/>
  </r>
  <r>
    <n v="135"/>
    <x v="1"/>
    <x v="0"/>
    <x v="1"/>
    <x v="0"/>
    <x v="7"/>
    <x v="0"/>
    <x v="3"/>
    <n v="855"/>
  </r>
  <r>
    <n v="136"/>
    <x v="3"/>
    <x v="0"/>
    <x v="1"/>
    <x v="0"/>
    <x v="3"/>
    <x v="4"/>
    <x v="2"/>
    <n v="489"/>
  </r>
  <r>
    <n v="137"/>
    <x v="7"/>
    <x v="1"/>
    <x v="2"/>
    <x v="1"/>
    <x v="10"/>
    <x v="4"/>
    <x v="3"/>
    <n v="651"/>
  </r>
  <r>
    <n v="138"/>
    <x v="11"/>
    <x v="3"/>
    <x v="0"/>
    <x v="1"/>
    <x v="0"/>
    <x v="2"/>
    <x v="1"/>
    <n v="196"/>
  </r>
  <r>
    <n v="150"/>
    <x v="0"/>
    <x v="0"/>
    <x v="3"/>
    <x v="0"/>
    <x v="11"/>
    <x v="2"/>
    <x v="0"/>
    <n v="273"/>
  </r>
  <r>
    <n v="140"/>
    <x v="2"/>
    <x v="1"/>
    <x v="0"/>
    <x v="0"/>
    <x v="5"/>
    <x v="1"/>
    <x v="2"/>
    <n v="268"/>
  </r>
  <r>
    <n v="141"/>
    <x v="5"/>
    <x v="1"/>
    <x v="2"/>
    <x v="1"/>
    <x v="10"/>
    <x v="0"/>
    <x v="2"/>
    <n v="384"/>
  </r>
  <r>
    <n v="142"/>
    <x v="2"/>
    <x v="1"/>
    <x v="0"/>
    <x v="0"/>
    <x v="1"/>
    <x v="0"/>
    <x v="1"/>
    <n v="194"/>
  </r>
  <r>
    <n v="143"/>
    <x v="7"/>
    <x v="1"/>
    <x v="1"/>
    <x v="1"/>
    <x v="7"/>
    <x v="4"/>
    <x v="0"/>
    <n v="346"/>
  </r>
  <r>
    <n v="144"/>
    <x v="9"/>
    <x v="3"/>
    <x v="3"/>
    <x v="0"/>
    <x v="8"/>
    <x v="0"/>
    <x v="1"/>
    <n v="296"/>
  </r>
  <r>
    <n v="145"/>
    <x v="4"/>
    <x v="2"/>
    <x v="0"/>
    <x v="1"/>
    <x v="9"/>
    <x v="0"/>
    <x v="1"/>
    <n v="225"/>
  </r>
  <r>
    <n v="146"/>
    <x v="7"/>
    <x v="1"/>
    <x v="2"/>
    <x v="1"/>
    <x v="2"/>
    <x v="3"/>
    <x v="0"/>
    <n v="408"/>
  </r>
  <r>
    <n v="147"/>
    <x v="5"/>
    <x v="1"/>
    <x v="0"/>
    <x v="1"/>
    <x v="3"/>
    <x v="2"/>
    <x v="1"/>
    <n v="156"/>
  </r>
  <r>
    <n v="148"/>
    <x v="4"/>
    <x v="2"/>
    <x v="3"/>
    <x v="0"/>
    <x v="4"/>
    <x v="0"/>
    <x v="2"/>
    <n v="569"/>
  </r>
  <r>
    <n v="149"/>
    <x v="8"/>
    <x v="1"/>
    <x v="1"/>
    <x v="1"/>
    <x v="6"/>
    <x v="3"/>
    <x v="1"/>
    <n v="166"/>
  </r>
  <r>
    <n v="150"/>
    <x v="2"/>
    <x v="1"/>
    <x v="0"/>
    <x v="1"/>
    <x v="9"/>
    <x v="0"/>
    <x v="3"/>
    <n v="531"/>
  </r>
  <r>
    <n v="151"/>
    <x v="5"/>
    <x v="1"/>
    <x v="2"/>
    <x v="1"/>
    <x v="2"/>
    <x v="2"/>
    <x v="1"/>
    <n v="174"/>
  </r>
  <r>
    <n v="152"/>
    <x v="5"/>
    <x v="1"/>
    <x v="0"/>
    <x v="0"/>
    <x v="0"/>
    <x v="0"/>
    <x v="3"/>
    <n v="565"/>
  </r>
  <r>
    <n v="153"/>
    <x v="0"/>
    <x v="0"/>
    <x v="2"/>
    <x v="1"/>
    <x v="11"/>
    <x v="0"/>
    <x v="0"/>
    <n v="355"/>
  </r>
  <r>
    <n v="154"/>
    <x v="1"/>
    <x v="0"/>
    <x v="1"/>
    <x v="1"/>
    <x v="5"/>
    <x v="0"/>
    <x v="0"/>
    <n v="267"/>
  </r>
  <r>
    <n v="155"/>
    <x v="4"/>
    <x v="2"/>
    <x v="3"/>
    <x v="0"/>
    <x v="10"/>
    <x v="3"/>
    <x v="2"/>
    <n v="355"/>
  </r>
  <r>
    <n v="156"/>
    <x v="5"/>
    <x v="1"/>
    <x v="0"/>
    <x v="0"/>
    <x v="1"/>
    <x v="0"/>
    <x v="3"/>
    <n v="342"/>
  </r>
  <r>
    <n v="157"/>
    <x v="7"/>
    <x v="1"/>
    <x v="0"/>
    <x v="1"/>
    <x v="7"/>
    <x v="4"/>
    <x v="1"/>
    <n v="246"/>
  </r>
  <r>
    <n v="158"/>
    <x v="8"/>
    <x v="1"/>
    <x v="1"/>
    <x v="0"/>
    <x v="8"/>
    <x v="0"/>
    <x v="1"/>
    <n v="233"/>
  </r>
  <r>
    <n v="159"/>
    <x v="3"/>
    <x v="0"/>
    <x v="2"/>
    <x v="1"/>
    <x v="9"/>
    <x v="2"/>
    <x v="3"/>
    <n v="263"/>
  </r>
  <r>
    <n v="160"/>
    <x v="0"/>
    <x v="0"/>
    <x v="3"/>
    <x v="0"/>
    <x v="2"/>
    <x v="0"/>
    <x v="3"/>
    <n v="199"/>
  </r>
  <r>
    <n v="161"/>
    <x v="1"/>
    <x v="0"/>
    <x v="0"/>
    <x v="1"/>
    <x v="3"/>
    <x v="0"/>
    <x v="0"/>
    <n v="554"/>
  </r>
  <r>
    <n v="162"/>
    <x v="0"/>
    <x v="0"/>
    <x v="2"/>
    <x v="1"/>
    <x v="4"/>
    <x v="2"/>
    <x v="3"/>
    <n v="719"/>
  </r>
  <r>
    <n v="163"/>
    <x v="7"/>
    <x v="1"/>
    <x v="3"/>
    <x v="1"/>
    <x v="6"/>
    <x v="3"/>
    <x v="2"/>
    <n v="333"/>
  </r>
  <r>
    <n v="164"/>
    <x v="0"/>
    <x v="0"/>
    <x v="1"/>
    <x v="1"/>
    <x v="8"/>
    <x v="4"/>
    <x v="3"/>
    <n v="735"/>
  </r>
  <r>
    <n v="165"/>
    <x v="0"/>
    <x v="0"/>
    <x v="1"/>
    <x v="0"/>
    <x v="11"/>
    <x v="4"/>
    <x v="0"/>
    <n v="255"/>
  </r>
  <r>
    <n v="166"/>
    <x v="3"/>
    <x v="0"/>
    <x v="2"/>
    <x v="1"/>
    <x v="0"/>
    <x v="2"/>
    <x v="2"/>
    <n v="455"/>
  </r>
  <r>
    <n v="167"/>
    <x v="3"/>
    <x v="0"/>
    <x v="1"/>
    <x v="0"/>
    <x v="0"/>
    <x v="0"/>
    <x v="0"/>
    <n v="414"/>
  </r>
  <r>
    <n v="168"/>
    <x v="4"/>
    <x v="2"/>
    <x v="2"/>
    <x v="0"/>
    <x v="11"/>
    <x v="0"/>
    <x v="0"/>
    <n v="253"/>
  </r>
  <r>
    <n v="169"/>
    <x v="7"/>
    <x v="1"/>
    <x v="2"/>
    <x v="1"/>
    <x v="5"/>
    <x v="2"/>
    <x v="1"/>
    <n v="271"/>
  </r>
  <r>
    <n v="170"/>
    <x v="0"/>
    <x v="0"/>
    <x v="0"/>
    <x v="1"/>
    <x v="10"/>
    <x v="0"/>
    <x v="1"/>
    <n v="226"/>
  </r>
  <r>
    <n v="171"/>
    <x v="2"/>
    <x v="1"/>
    <x v="1"/>
    <x v="1"/>
    <x v="1"/>
    <x v="0"/>
    <x v="3"/>
    <n v="771"/>
  </r>
  <r>
    <n v="172"/>
    <x v="0"/>
    <x v="0"/>
    <x v="3"/>
    <x v="0"/>
    <x v="7"/>
    <x v="1"/>
    <x v="1"/>
    <n v="185"/>
  </r>
  <r>
    <n v="173"/>
    <x v="3"/>
    <x v="0"/>
    <x v="0"/>
    <x v="1"/>
    <x v="8"/>
    <x v="4"/>
    <x v="0"/>
    <n v="200"/>
  </r>
  <r>
    <n v="174"/>
    <x v="7"/>
    <x v="1"/>
    <x v="2"/>
    <x v="0"/>
    <x v="9"/>
    <x v="0"/>
    <x v="0"/>
    <n v="504"/>
  </r>
  <r>
    <n v="175"/>
    <x v="4"/>
    <x v="2"/>
    <x v="1"/>
    <x v="1"/>
    <x v="2"/>
    <x v="1"/>
    <x v="1"/>
    <n v="179"/>
  </r>
  <r>
    <n v="176"/>
    <x v="5"/>
    <x v="1"/>
    <x v="3"/>
    <x v="0"/>
    <x v="3"/>
    <x v="3"/>
    <x v="1"/>
    <n v="197"/>
  </r>
  <r>
    <n v="177"/>
    <x v="2"/>
    <x v="1"/>
    <x v="3"/>
    <x v="1"/>
    <x v="4"/>
    <x v="0"/>
    <x v="3"/>
    <n v="480"/>
  </r>
  <r>
    <n v="178"/>
    <x v="0"/>
    <x v="0"/>
    <x v="3"/>
    <x v="1"/>
    <x v="6"/>
    <x v="2"/>
    <x v="1"/>
    <n v="228"/>
  </r>
  <r>
    <n v="179"/>
    <x v="0"/>
    <x v="0"/>
    <x v="0"/>
    <x v="1"/>
    <x v="6"/>
    <x v="1"/>
    <x v="3"/>
    <n v="893"/>
  </r>
  <r>
    <n v="180"/>
    <x v="7"/>
    <x v="1"/>
    <x v="2"/>
    <x v="0"/>
    <x v="7"/>
    <x v="4"/>
    <x v="1"/>
    <n v="173"/>
  </r>
  <r>
    <n v="181"/>
    <x v="12"/>
    <x v="3"/>
    <x v="1"/>
    <x v="0"/>
    <x v="1"/>
    <x v="2"/>
    <x v="0"/>
    <n v="385"/>
  </r>
  <r>
    <n v="182"/>
    <x v="5"/>
    <x v="1"/>
    <x v="2"/>
    <x v="1"/>
    <x v="8"/>
    <x v="1"/>
    <x v="3"/>
    <n v="291"/>
  </r>
  <r>
    <n v="183"/>
    <x v="2"/>
    <x v="1"/>
    <x v="0"/>
    <x v="0"/>
    <x v="1"/>
    <x v="4"/>
    <x v="2"/>
    <n v="474"/>
  </r>
  <r>
    <n v="184"/>
    <x v="2"/>
    <x v="1"/>
    <x v="3"/>
    <x v="1"/>
    <x v="10"/>
    <x v="0"/>
    <x v="0"/>
    <n v="202"/>
  </r>
  <r>
    <n v="185"/>
    <x v="8"/>
    <x v="1"/>
    <x v="1"/>
    <x v="0"/>
    <x v="2"/>
    <x v="0"/>
    <x v="1"/>
    <n v="227"/>
  </r>
  <r>
    <n v="186"/>
    <x v="6"/>
    <x v="1"/>
    <x v="3"/>
    <x v="1"/>
    <x v="0"/>
    <x v="2"/>
    <x v="0"/>
    <n v="234"/>
  </r>
  <r>
    <n v="187"/>
    <x v="2"/>
    <x v="1"/>
    <x v="2"/>
    <x v="1"/>
    <x v="11"/>
    <x v="0"/>
    <x v="2"/>
    <n v="263"/>
  </r>
  <r>
    <n v="188"/>
    <x v="7"/>
    <x v="1"/>
    <x v="0"/>
    <x v="1"/>
    <x v="5"/>
    <x v="3"/>
    <x v="2"/>
    <n v="543"/>
  </r>
  <r>
    <n v="189"/>
    <x v="0"/>
    <x v="0"/>
    <x v="0"/>
    <x v="0"/>
    <x v="10"/>
    <x v="4"/>
    <x v="3"/>
    <n v="799"/>
  </r>
  <r>
    <n v="190"/>
    <x v="10"/>
    <x v="1"/>
    <x v="1"/>
    <x v="1"/>
    <x v="1"/>
    <x v="2"/>
    <x v="1"/>
    <n v="255"/>
  </r>
  <r>
    <n v="191"/>
    <x v="4"/>
    <x v="2"/>
    <x v="2"/>
    <x v="1"/>
    <x v="7"/>
    <x v="0"/>
    <x v="0"/>
    <n v="284"/>
  </r>
  <r>
    <n v="192"/>
    <x v="4"/>
    <x v="2"/>
    <x v="0"/>
    <x v="1"/>
    <x v="8"/>
    <x v="4"/>
    <x v="1"/>
    <n v="168"/>
  </r>
  <r>
    <n v="193"/>
    <x v="10"/>
    <x v="1"/>
    <x v="3"/>
    <x v="0"/>
    <x v="9"/>
    <x v="2"/>
    <x v="0"/>
    <n v="243"/>
  </r>
  <r>
    <n v="194"/>
    <x v="0"/>
    <x v="0"/>
    <x v="1"/>
    <x v="1"/>
    <x v="2"/>
    <x v="4"/>
    <x v="2"/>
    <n v="484"/>
  </r>
  <r>
    <n v="195"/>
    <x v="4"/>
    <x v="2"/>
    <x v="0"/>
    <x v="0"/>
    <x v="3"/>
    <x v="2"/>
    <x v="0"/>
    <n v="204"/>
  </r>
  <r>
    <n v="196"/>
    <x v="2"/>
    <x v="1"/>
    <x v="2"/>
    <x v="0"/>
    <x v="4"/>
    <x v="0"/>
    <x v="0"/>
    <n v="299"/>
  </r>
  <r>
    <n v="197"/>
    <x v="1"/>
    <x v="0"/>
    <x v="0"/>
    <x v="1"/>
    <x v="6"/>
    <x v="0"/>
    <x v="1"/>
    <n v="191"/>
  </r>
  <r>
    <n v="198"/>
    <x v="7"/>
    <x v="1"/>
    <x v="2"/>
    <x v="1"/>
    <x v="5"/>
    <x v="2"/>
    <x v="1"/>
    <n v="244"/>
  </r>
  <r>
    <n v="199"/>
    <x v="5"/>
    <x v="1"/>
    <x v="0"/>
    <x v="0"/>
    <x v="10"/>
    <x v="0"/>
    <x v="1"/>
    <n v="243"/>
  </r>
  <r>
    <n v="200"/>
    <x v="5"/>
    <x v="1"/>
    <x v="2"/>
    <x v="0"/>
    <x v="1"/>
    <x v="0"/>
    <x v="1"/>
    <n v="200"/>
  </r>
  <r>
    <n v="201"/>
    <x v="5"/>
    <x v="1"/>
    <x v="2"/>
    <x v="1"/>
    <x v="7"/>
    <x v="0"/>
    <x v="0"/>
    <n v="500"/>
  </r>
  <r>
    <n v="202"/>
    <x v="4"/>
    <x v="2"/>
    <x v="2"/>
    <x v="1"/>
    <x v="8"/>
    <x v="0"/>
    <x v="0"/>
    <n v="316"/>
  </r>
  <r>
    <n v="203"/>
    <x v="2"/>
    <x v="1"/>
    <x v="3"/>
    <x v="0"/>
    <x v="9"/>
    <x v="4"/>
    <x v="2"/>
    <n v="320"/>
  </r>
  <r>
    <n v="204"/>
    <x v="0"/>
    <x v="0"/>
    <x v="3"/>
    <x v="1"/>
    <x v="0"/>
    <x v="2"/>
    <x v="1"/>
    <n v="272"/>
  </r>
  <r>
    <n v="205"/>
    <x v="7"/>
    <x v="1"/>
    <x v="3"/>
    <x v="0"/>
    <x v="1"/>
    <x v="0"/>
    <x v="1"/>
    <n v="293"/>
  </r>
  <r>
    <n v="206"/>
    <x v="0"/>
    <x v="0"/>
    <x v="1"/>
    <x v="1"/>
    <x v="2"/>
    <x v="0"/>
    <x v="2"/>
    <n v="491"/>
  </r>
  <r>
    <n v="207"/>
    <x v="12"/>
    <x v="3"/>
    <x v="0"/>
    <x v="1"/>
    <x v="3"/>
    <x v="4"/>
    <x v="3"/>
    <n v="197"/>
  </r>
  <r>
    <n v="208"/>
    <x v="5"/>
    <x v="1"/>
    <x v="1"/>
    <x v="0"/>
    <x v="4"/>
    <x v="0"/>
    <x v="0"/>
    <n v="375"/>
  </r>
  <r>
    <n v="209"/>
    <x v="7"/>
    <x v="1"/>
    <x v="0"/>
    <x v="1"/>
    <x v="5"/>
    <x v="2"/>
    <x v="1"/>
    <n v="198"/>
  </r>
  <r>
    <n v="190"/>
    <x v="12"/>
    <x v="3"/>
    <x v="2"/>
    <x v="0"/>
    <x v="6"/>
    <x v="4"/>
    <x v="2"/>
    <n v="497"/>
  </r>
  <r>
    <n v="191"/>
    <x v="3"/>
    <x v="0"/>
    <x v="3"/>
    <x v="1"/>
    <x v="7"/>
    <x v="4"/>
    <x v="1"/>
    <n v="199"/>
  </r>
  <r>
    <n v="192"/>
    <x v="7"/>
    <x v="1"/>
    <x v="0"/>
    <x v="1"/>
    <x v="8"/>
    <x v="3"/>
    <x v="1"/>
    <n v="279"/>
  </r>
  <r>
    <n v="193"/>
    <x v="1"/>
    <x v="0"/>
    <x v="1"/>
    <x v="1"/>
    <x v="9"/>
    <x v="0"/>
    <x v="3"/>
    <n v="568"/>
  </r>
  <r>
    <n v="194"/>
    <x v="5"/>
    <x v="1"/>
    <x v="1"/>
    <x v="1"/>
    <x v="10"/>
    <x v="0"/>
    <x v="0"/>
    <n v="337"/>
  </r>
  <r>
    <n v="195"/>
    <x v="4"/>
    <x v="2"/>
    <x v="2"/>
    <x v="0"/>
    <x v="11"/>
    <x v="3"/>
    <x v="1"/>
    <n v="173"/>
  </r>
  <r>
    <n v="196"/>
    <x v="8"/>
    <x v="1"/>
    <x v="0"/>
    <x v="1"/>
    <x v="4"/>
    <x v="3"/>
    <x v="3"/>
    <n v="552"/>
  </r>
  <r>
    <n v="197"/>
    <x v="6"/>
    <x v="1"/>
    <x v="3"/>
    <x v="1"/>
    <x v="5"/>
    <x v="4"/>
    <x v="1"/>
    <n v="281"/>
  </r>
  <r>
    <n v="198"/>
    <x v="0"/>
    <x v="0"/>
    <x v="0"/>
    <x v="1"/>
    <x v="6"/>
    <x v="3"/>
    <x v="1"/>
    <n v="231"/>
  </r>
  <r>
    <n v="199"/>
    <x v="10"/>
    <x v="1"/>
    <x v="2"/>
    <x v="0"/>
    <x v="7"/>
    <x v="0"/>
    <x v="2"/>
    <n v="509"/>
  </r>
  <r>
    <n v="220"/>
    <x v="3"/>
    <x v="0"/>
    <x v="0"/>
    <x v="0"/>
    <x v="8"/>
    <x v="4"/>
    <x v="3"/>
    <n v="506"/>
  </r>
  <r>
    <n v="219"/>
    <x v="1"/>
    <x v="0"/>
    <x v="1"/>
    <x v="0"/>
    <x v="0"/>
    <x v="0"/>
    <x v="3"/>
    <n v="1175"/>
  </r>
  <r>
    <n v="222"/>
    <x v="5"/>
    <x v="1"/>
    <x v="3"/>
    <x v="0"/>
    <x v="11"/>
    <x v="0"/>
    <x v="1"/>
    <n v="190"/>
  </r>
  <r>
    <n v="223"/>
    <x v="0"/>
    <x v="0"/>
    <x v="0"/>
    <x v="1"/>
    <x v="5"/>
    <x v="3"/>
    <x v="1"/>
    <n v="274"/>
  </r>
  <r>
    <n v="224"/>
    <x v="8"/>
    <x v="1"/>
    <x v="2"/>
    <x v="1"/>
    <x v="10"/>
    <x v="2"/>
    <x v="1"/>
    <n v="223"/>
  </r>
  <r>
    <n v="225"/>
    <x v="7"/>
    <x v="1"/>
    <x v="0"/>
    <x v="0"/>
    <x v="1"/>
    <x v="0"/>
    <x v="1"/>
    <n v="201"/>
  </r>
  <r>
    <n v="226"/>
    <x v="6"/>
    <x v="1"/>
    <x v="3"/>
    <x v="1"/>
    <x v="7"/>
    <x v="3"/>
    <x v="3"/>
    <n v="519"/>
  </r>
  <r>
    <n v="227"/>
    <x v="1"/>
    <x v="0"/>
    <x v="1"/>
    <x v="0"/>
    <x v="8"/>
    <x v="0"/>
    <x v="0"/>
    <n v="288"/>
  </r>
  <r>
    <n v="228"/>
    <x v="4"/>
    <x v="2"/>
    <x v="0"/>
    <x v="1"/>
    <x v="9"/>
    <x v="0"/>
    <x v="3"/>
    <n v="1149"/>
  </r>
  <r>
    <n v="229"/>
    <x v="0"/>
    <x v="0"/>
    <x v="2"/>
    <x v="0"/>
    <x v="2"/>
    <x v="3"/>
    <x v="3"/>
    <n v="1037"/>
  </r>
  <r>
    <n v="255"/>
    <x v="8"/>
    <x v="1"/>
    <x v="0"/>
    <x v="1"/>
    <x v="3"/>
    <x v="4"/>
    <x v="1"/>
    <n v="194"/>
  </r>
  <r>
    <n v="231"/>
    <x v="12"/>
    <x v="3"/>
    <x v="2"/>
    <x v="1"/>
    <x v="4"/>
    <x v="2"/>
    <x v="1"/>
    <n v="229"/>
  </r>
  <r>
    <n v="232"/>
    <x v="1"/>
    <x v="0"/>
    <x v="1"/>
    <x v="1"/>
    <x v="6"/>
    <x v="0"/>
    <x v="3"/>
    <n v="193"/>
  </r>
  <r>
    <n v="233"/>
    <x v="4"/>
    <x v="2"/>
    <x v="3"/>
    <x v="0"/>
    <x v="1"/>
    <x v="4"/>
    <x v="3"/>
    <n v="747"/>
  </r>
  <r>
    <n v="234"/>
    <x v="0"/>
    <x v="0"/>
    <x v="0"/>
    <x v="1"/>
    <x v="7"/>
    <x v="2"/>
    <x v="1"/>
    <n v="224"/>
  </r>
  <r>
    <n v="235"/>
    <x v="7"/>
    <x v="1"/>
    <x v="0"/>
    <x v="1"/>
    <x v="8"/>
    <x v="2"/>
    <x v="3"/>
    <n v="957"/>
  </r>
  <r>
    <n v="236"/>
    <x v="12"/>
    <x v="3"/>
    <x v="1"/>
    <x v="1"/>
    <x v="9"/>
    <x v="4"/>
    <x v="3"/>
    <n v="311"/>
  </r>
  <r>
    <n v="237"/>
    <x v="2"/>
    <x v="1"/>
    <x v="2"/>
    <x v="1"/>
    <x v="0"/>
    <x v="0"/>
    <x v="1"/>
    <n v="291"/>
  </r>
  <r>
    <n v="238"/>
    <x v="4"/>
    <x v="2"/>
    <x v="3"/>
    <x v="1"/>
    <x v="11"/>
    <x v="0"/>
    <x v="1"/>
    <n v="185"/>
  </r>
  <r>
    <n v="250"/>
    <x v="3"/>
    <x v="0"/>
    <x v="0"/>
    <x v="1"/>
    <x v="5"/>
    <x v="4"/>
    <x v="1"/>
    <n v="173"/>
  </r>
  <r>
    <n v="240"/>
    <x v="5"/>
    <x v="1"/>
    <x v="2"/>
    <x v="0"/>
    <x v="10"/>
    <x v="0"/>
    <x v="1"/>
    <n v="162"/>
  </r>
  <r>
    <n v="241"/>
    <x v="8"/>
    <x v="1"/>
    <x v="3"/>
    <x v="1"/>
    <x v="1"/>
    <x v="2"/>
    <x v="3"/>
    <n v="1022"/>
  </r>
  <r>
    <n v="242"/>
    <x v="2"/>
    <x v="1"/>
    <x v="1"/>
    <x v="0"/>
    <x v="7"/>
    <x v="0"/>
    <x v="0"/>
    <n v="316"/>
  </r>
  <r>
    <n v="243"/>
    <x v="6"/>
    <x v="1"/>
    <x v="1"/>
    <x v="1"/>
    <x v="8"/>
    <x v="4"/>
    <x v="1"/>
    <n v="162"/>
  </r>
  <r>
    <n v="244"/>
    <x v="5"/>
    <x v="1"/>
    <x v="2"/>
    <x v="0"/>
    <x v="9"/>
    <x v="0"/>
    <x v="3"/>
    <n v="1187"/>
  </r>
  <r>
    <n v="245"/>
    <x v="9"/>
    <x v="3"/>
    <x v="1"/>
    <x v="1"/>
    <x v="2"/>
    <x v="2"/>
    <x v="1"/>
    <n v="174"/>
  </r>
  <r>
    <n v="246"/>
    <x v="1"/>
    <x v="0"/>
    <x v="2"/>
    <x v="1"/>
    <x v="3"/>
    <x v="0"/>
    <x v="1"/>
    <n v="156"/>
  </r>
  <r>
    <n v="247"/>
    <x v="0"/>
    <x v="0"/>
    <x v="2"/>
    <x v="0"/>
    <x v="4"/>
    <x v="1"/>
    <x v="3"/>
    <n v="513"/>
  </r>
  <r>
    <n v="248"/>
    <x v="7"/>
    <x v="1"/>
    <x v="0"/>
    <x v="1"/>
    <x v="6"/>
    <x v="2"/>
    <x v="3"/>
    <n v="280"/>
  </r>
  <r>
    <n v="249"/>
    <x v="10"/>
    <x v="1"/>
    <x v="1"/>
    <x v="1"/>
    <x v="1"/>
    <x v="1"/>
    <x v="3"/>
    <n v="527"/>
  </r>
  <r>
    <n v="250"/>
    <x v="5"/>
    <x v="1"/>
    <x v="3"/>
    <x v="0"/>
    <x v="7"/>
    <x v="4"/>
    <x v="3"/>
    <n v="287"/>
  </r>
  <r>
    <n v="251"/>
    <x v="12"/>
    <x v="3"/>
    <x v="0"/>
    <x v="0"/>
    <x v="8"/>
    <x v="4"/>
    <x v="1"/>
    <n v="199"/>
  </r>
  <r>
    <n v="252"/>
    <x v="1"/>
    <x v="0"/>
    <x v="2"/>
    <x v="1"/>
    <x v="9"/>
    <x v="0"/>
    <x v="0"/>
    <n v="354"/>
  </r>
  <r>
    <n v="253"/>
    <x v="0"/>
    <x v="0"/>
    <x v="1"/>
    <x v="1"/>
    <x v="0"/>
    <x v="0"/>
    <x v="1"/>
    <n v="201"/>
  </r>
  <r>
    <n v="254"/>
    <x v="2"/>
    <x v="1"/>
    <x v="3"/>
    <x v="1"/>
    <x v="11"/>
    <x v="3"/>
    <x v="1"/>
    <n v="178"/>
  </r>
  <r>
    <n v="255"/>
    <x v="9"/>
    <x v="3"/>
    <x v="3"/>
    <x v="0"/>
    <x v="5"/>
    <x v="0"/>
    <x v="3"/>
    <n v="1147"/>
  </r>
  <r>
    <n v="256"/>
    <x v="3"/>
    <x v="0"/>
    <x v="3"/>
    <x v="1"/>
    <x v="10"/>
    <x v="2"/>
    <x v="1"/>
    <n v="258"/>
  </r>
  <r>
    <n v="257"/>
    <x v="5"/>
    <x v="1"/>
    <x v="0"/>
    <x v="1"/>
    <x v="1"/>
    <x v="0"/>
    <x v="3"/>
    <n v="198"/>
  </r>
  <r>
    <n v="258"/>
    <x v="9"/>
    <x v="3"/>
    <x v="2"/>
    <x v="1"/>
    <x v="7"/>
    <x v="4"/>
    <x v="1"/>
    <n v="228"/>
  </r>
  <r>
    <n v="259"/>
    <x v="5"/>
    <x v="1"/>
    <x v="1"/>
    <x v="1"/>
    <x v="8"/>
    <x v="0"/>
    <x v="1"/>
    <n v="258"/>
  </r>
  <r>
    <n v="260"/>
    <x v="6"/>
    <x v="1"/>
    <x v="2"/>
    <x v="0"/>
    <x v="9"/>
    <x v="4"/>
    <x v="1"/>
    <n v="237"/>
  </r>
  <r>
    <n v="261"/>
    <x v="9"/>
    <x v="3"/>
    <x v="0"/>
    <x v="1"/>
    <x v="2"/>
    <x v="2"/>
    <x v="3"/>
    <n v="1001"/>
  </r>
  <r>
    <n v="262"/>
    <x v="4"/>
    <x v="2"/>
    <x v="3"/>
    <x v="0"/>
    <x v="3"/>
    <x v="4"/>
    <x v="1"/>
    <n v="276"/>
  </r>
  <r>
    <n v="263"/>
    <x v="1"/>
    <x v="0"/>
    <x v="1"/>
    <x v="1"/>
    <x v="4"/>
    <x v="0"/>
    <x v="1"/>
    <n v="254"/>
  </r>
  <r>
    <n v="264"/>
    <x v="5"/>
    <x v="1"/>
    <x v="3"/>
    <x v="0"/>
    <x v="6"/>
    <x v="3"/>
    <x v="3"/>
    <n v="151"/>
  </r>
  <r>
    <n v="265"/>
    <x v="7"/>
    <x v="1"/>
    <x v="2"/>
    <x v="1"/>
    <x v="7"/>
    <x v="2"/>
    <x v="3"/>
    <n v="496"/>
  </r>
  <r>
    <n v="266"/>
    <x v="4"/>
    <x v="2"/>
    <x v="0"/>
    <x v="0"/>
    <x v="8"/>
    <x v="4"/>
    <x v="1"/>
    <n v="246"/>
  </r>
  <r>
    <n v="267"/>
    <x v="0"/>
    <x v="0"/>
    <x v="0"/>
    <x v="1"/>
    <x v="9"/>
    <x v="3"/>
    <x v="3"/>
    <n v="507"/>
  </r>
  <r>
    <n v="268"/>
    <x v="7"/>
    <x v="1"/>
    <x v="1"/>
    <x v="0"/>
    <x v="0"/>
    <x v="4"/>
    <x v="1"/>
    <n v="190"/>
  </r>
  <r>
    <n v="269"/>
    <x v="2"/>
    <x v="1"/>
    <x v="2"/>
    <x v="1"/>
    <x v="11"/>
    <x v="4"/>
    <x v="1"/>
    <n v="157"/>
  </r>
  <r>
    <n v="270"/>
    <x v="0"/>
    <x v="0"/>
    <x v="0"/>
    <x v="0"/>
    <x v="5"/>
    <x v="4"/>
    <x v="0"/>
    <n v="208"/>
  </r>
  <r>
    <n v="271"/>
    <x v="5"/>
    <x v="1"/>
    <x v="3"/>
    <x v="1"/>
    <x v="10"/>
    <x v="3"/>
    <x v="1"/>
    <n v="184"/>
  </r>
  <r>
    <n v="272"/>
    <x v="1"/>
    <x v="0"/>
    <x v="1"/>
    <x v="0"/>
    <x v="1"/>
    <x v="1"/>
    <x v="3"/>
    <n v="714"/>
  </r>
  <r>
    <n v="273"/>
    <x v="7"/>
    <x v="1"/>
    <x v="0"/>
    <x v="1"/>
    <x v="7"/>
    <x v="4"/>
    <x v="3"/>
    <n v="819"/>
  </r>
  <r>
    <n v="274"/>
    <x v="4"/>
    <x v="2"/>
    <x v="2"/>
    <x v="0"/>
    <x v="8"/>
    <x v="3"/>
    <x v="0"/>
    <n v="352"/>
  </r>
  <r>
    <n v="275"/>
    <x v="2"/>
    <x v="1"/>
    <x v="0"/>
    <x v="1"/>
    <x v="9"/>
    <x v="0"/>
    <x v="1"/>
    <n v="244"/>
  </r>
  <r>
    <n v="276"/>
    <x v="5"/>
    <x v="1"/>
    <x v="2"/>
    <x v="0"/>
    <x v="2"/>
    <x v="0"/>
    <x v="3"/>
    <n v="579"/>
  </r>
  <r>
    <n v="277"/>
    <x v="4"/>
    <x v="2"/>
    <x v="0"/>
    <x v="1"/>
    <x v="3"/>
    <x v="2"/>
    <x v="1"/>
    <n v="172"/>
  </r>
  <r>
    <n v="278"/>
    <x v="2"/>
    <x v="1"/>
    <x v="2"/>
    <x v="0"/>
    <x v="4"/>
    <x v="0"/>
    <x v="1"/>
    <n v="277"/>
  </r>
  <r>
    <n v="279"/>
    <x v="9"/>
    <x v="3"/>
    <x v="2"/>
    <x v="1"/>
    <x v="6"/>
    <x v="2"/>
    <x v="0"/>
    <n v="505"/>
  </r>
  <r>
    <n v="280"/>
    <x v="5"/>
    <x v="1"/>
    <x v="2"/>
    <x v="0"/>
    <x v="7"/>
    <x v="3"/>
    <x v="3"/>
    <n v="328"/>
  </r>
  <r>
    <n v="281"/>
    <x v="1"/>
    <x v="0"/>
    <x v="3"/>
    <x v="1"/>
    <x v="8"/>
    <x v="0"/>
    <x v="1"/>
    <n v="250"/>
  </r>
  <r>
    <n v="282"/>
    <x v="1"/>
    <x v="0"/>
    <x v="3"/>
    <x v="0"/>
    <x v="9"/>
    <x v="0"/>
    <x v="0"/>
    <n v="317"/>
  </r>
  <r>
    <n v="283"/>
    <x v="5"/>
    <x v="1"/>
    <x v="3"/>
    <x v="1"/>
    <x v="1"/>
    <x v="0"/>
    <x v="1"/>
    <n v="172"/>
  </r>
  <r>
    <n v="284"/>
    <x v="4"/>
    <x v="2"/>
    <x v="1"/>
    <x v="0"/>
    <x v="7"/>
    <x v="4"/>
    <x v="1"/>
    <n v="250"/>
  </r>
  <r>
    <n v="285"/>
    <x v="0"/>
    <x v="0"/>
    <x v="0"/>
    <x v="0"/>
    <x v="8"/>
    <x v="3"/>
    <x v="3"/>
    <n v="426"/>
  </r>
  <r>
    <n v="286"/>
    <x v="0"/>
    <x v="0"/>
    <x v="1"/>
    <x v="0"/>
    <x v="9"/>
    <x v="0"/>
    <x v="3"/>
    <n v="345"/>
  </r>
  <r>
    <n v="287"/>
    <x v="7"/>
    <x v="1"/>
    <x v="0"/>
    <x v="0"/>
    <x v="1"/>
    <x v="3"/>
    <x v="1"/>
    <n v="220"/>
  </r>
  <r>
    <n v="288"/>
    <x v="6"/>
    <x v="1"/>
    <x v="2"/>
    <x v="0"/>
    <x v="7"/>
    <x v="4"/>
    <x v="3"/>
    <n v="323"/>
  </r>
  <r>
    <n v="289"/>
    <x v="7"/>
    <x v="1"/>
    <x v="3"/>
    <x v="0"/>
    <x v="8"/>
    <x v="0"/>
    <x v="3"/>
    <n v="873"/>
  </r>
  <r>
    <n v="290"/>
    <x v="0"/>
    <x v="0"/>
    <x v="0"/>
    <x v="0"/>
    <x v="9"/>
    <x v="0"/>
    <x v="1"/>
    <n v="241"/>
  </r>
  <r>
    <n v="291"/>
    <x v="3"/>
    <x v="0"/>
    <x v="1"/>
    <x v="0"/>
    <x v="2"/>
    <x v="2"/>
    <x v="0"/>
    <n v="256"/>
  </r>
  <r>
    <n v="292"/>
    <x v="7"/>
    <x v="1"/>
    <x v="1"/>
    <x v="0"/>
    <x v="3"/>
    <x v="4"/>
    <x v="1"/>
    <n v="189"/>
  </r>
  <r>
    <n v="293"/>
    <x v="4"/>
    <x v="2"/>
    <x v="2"/>
    <x v="0"/>
    <x v="4"/>
    <x v="0"/>
    <x v="0"/>
    <n v="557"/>
  </r>
  <r>
    <n v="294"/>
    <x v="7"/>
    <x v="1"/>
    <x v="0"/>
    <x v="0"/>
    <x v="6"/>
    <x v="2"/>
    <x v="3"/>
    <n v="711"/>
  </r>
  <r>
    <n v="295"/>
    <x v="7"/>
    <x v="1"/>
    <x v="3"/>
    <x v="0"/>
    <x v="0"/>
    <x v="4"/>
    <x v="3"/>
    <n v="847"/>
  </r>
  <r>
    <n v="296"/>
    <x v="4"/>
    <x v="2"/>
    <x v="0"/>
    <x v="0"/>
    <x v="11"/>
    <x v="1"/>
    <x v="1"/>
    <n v="284"/>
  </r>
  <r>
    <n v="297"/>
    <x v="4"/>
    <x v="2"/>
    <x v="2"/>
    <x v="1"/>
    <x v="5"/>
    <x v="0"/>
    <x v="1"/>
    <n v="195"/>
  </r>
  <r>
    <n v="298"/>
    <x v="2"/>
    <x v="1"/>
    <x v="0"/>
    <x v="1"/>
    <x v="10"/>
    <x v="3"/>
    <x v="3"/>
    <n v="516"/>
  </r>
  <r>
    <n v="299"/>
    <x v="6"/>
    <x v="1"/>
    <x v="1"/>
    <x v="1"/>
    <x v="0"/>
    <x v="4"/>
    <x v="3"/>
    <n v="475"/>
  </r>
  <r>
    <n v="550"/>
    <x v="7"/>
    <x v="1"/>
    <x v="3"/>
    <x v="0"/>
    <x v="11"/>
    <x v="2"/>
    <x v="1"/>
    <n v="189"/>
  </r>
  <r>
    <n v="551"/>
    <x v="2"/>
    <x v="1"/>
    <x v="0"/>
    <x v="1"/>
    <x v="5"/>
    <x v="1"/>
    <x v="3"/>
    <n v="856"/>
  </r>
  <r>
    <n v="552"/>
    <x v="2"/>
    <x v="1"/>
    <x v="2"/>
    <x v="0"/>
    <x v="10"/>
    <x v="0"/>
    <x v="1"/>
    <n v="183"/>
  </r>
  <r>
    <n v="553"/>
    <x v="2"/>
    <x v="1"/>
    <x v="0"/>
    <x v="1"/>
    <x v="1"/>
    <x v="1"/>
    <x v="3"/>
    <n v="458"/>
  </r>
  <r>
    <n v="554"/>
    <x v="3"/>
    <x v="0"/>
    <x v="3"/>
    <x v="0"/>
    <x v="7"/>
    <x v="2"/>
    <x v="3"/>
    <n v="727"/>
  </r>
  <r>
    <n v="555"/>
    <x v="2"/>
    <x v="1"/>
    <x v="1"/>
    <x v="1"/>
    <x v="8"/>
    <x v="0"/>
    <x v="3"/>
    <n v="755"/>
  </r>
  <r>
    <n v="556"/>
    <x v="4"/>
    <x v="2"/>
    <x v="0"/>
    <x v="0"/>
    <x v="9"/>
    <x v="0"/>
    <x v="3"/>
    <n v="560"/>
  </r>
  <r>
    <n v="557"/>
    <x v="5"/>
    <x v="1"/>
    <x v="2"/>
    <x v="0"/>
    <x v="2"/>
    <x v="0"/>
    <x v="3"/>
    <n v="727"/>
  </r>
  <r>
    <n v="558"/>
    <x v="5"/>
    <x v="1"/>
    <x v="0"/>
    <x v="0"/>
    <x v="3"/>
    <x v="0"/>
    <x v="3"/>
    <n v="185"/>
  </r>
  <r>
    <n v="559"/>
    <x v="2"/>
    <x v="1"/>
    <x v="2"/>
    <x v="0"/>
    <x v="4"/>
    <x v="0"/>
    <x v="1"/>
    <n v="204"/>
  </r>
  <r>
    <n v="310"/>
    <x v="5"/>
    <x v="1"/>
    <x v="1"/>
    <x v="1"/>
    <x v="6"/>
    <x v="1"/>
    <x v="3"/>
    <n v="337"/>
  </r>
  <r>
    <n v="311"/>
    <x v="8"/>
    <x v="1"/>
    <x v="3"/>
    <x v="1"/>
    <x v="0"/>
    <x v="2"/>
    <x v="1"/>
    <n v="155"/>
  </r>
  <r>
    <n v="312"/>
    <x v="7"/>
    <x v="1"/>
    <x v="0"/>
    <x v="0"/>
    <x v="11"/>
    <x v="0"/>
    <x v="1"/>
    <n v="176"/>
  </r>
  <r>
    <n v="313"/>
    <x v="6"/>
    <x v="1"/>
    <x v="0"/>
    <x v="1"/>
    <x v="5"/>
    <x v="3"/>
    <x v="3"/>
    <n v="933"/>
  </r>
  <r>
    <n v="314"/>
    <x v="1"/>
    <x v="0"/>
    <x v="1"/>
    <x v="0"/>
    <x v="10"/>
    <x v="0"/>
    <x v="0"/>
    <n v="238"/>
  </r>
  <r>
    <n v="315"/>
    <x v="4"/>
    <x v="2"/>
    <x v="2"/>
    <x v="1"/>
    <x v="0"/>
    <x v="0"/>
    <x v="3"/>
    <n v="435"/>
  </r>
  <r>
    <n v="316"/>
    <x v="0"/>
    <x v="0"/>
    <x v="3"/>
    <x v="0"/>
    <x v="11"/>
    <x v="3"/>
    <x v="3"/>
    <n v="191"/>
  </r>
  <r>
    <n v="317"/>
    <x v="8"/>
    <x v="1"/>
    <x v="0"/>
    <x v="1"/>
    <x v="5"/>
    <x v="4"/>
    <x v="1"/>
    <n v="293"/>
  </r>
  <r>
    <n v="318"/>
    <x v="12"/>
    <x v="3"/>
    <x v="2"/>
    <x v="1"/>
    <x v="10"/>
    <x v="2"/>
    <x v="1"/>
    <n v="243"/>
  </r>
  <r>
    <n v="319"/>
    <x v="1"/>
    <x v="0"/>
    <x v="3"/>
    <x v="1"/>
    <x v="1"/>
    <x v="0"/>
    <x v="3"/>
    <n v="219"/>
  </r>
  <r>
    <n v="320"/>
    <x v="4"/>
    <x v="2"/>
    <x v="1"/>
    <x v="0"/>
    <x v="7"/>
    <x v="4"/>
    <x v="3"/>
    <n v="884"/>
  </r>
  <r>
    <n v="319"/>
    <x v="0"/>
    <x v="0"/>
    <x v="1"/>
    <x v="1"/>
    <x v="8"/>
    <x v="2"/>
    <x v="1"/>
    <n v="186"/>
  </r>
  <r>
    <n v="322"/>
    <x v="1"/>
    <x v="0"/>
    <x v="2"/>
    <x v="1"/>
    <x v="9"/>
    <x v="2"/>
    <x v="3"/>
    <n v="176"/>
  </r>
  <r>
    <n v="323"/>
    <x v="12"/>
    <x v="3"/>
    <x v="1"/>
    <x v="1"/>
    <x v="2"/>
    <x v="4"/>
    <x v="3"/>
    <n v="432"/>
  </r>
  <r>
    <n v="324"/>
    <x v="2"/>
    <x v="1"/>
    <x v="2"/>
    <x v="1"/>
    <x v="3"/>
    <x v="0"/>
    <x v="1"/>
    <n v="248"/>
  </r>
  <r>
    <n v="325"/>
    <x v="4"/>
    <x v="2"/>
    <x v="2"/>
    <x v="1"/>
    <x v="4"/>
    <x v="0"/>
    <x v="1"/>
    <n v="234"/>
  </r>
  <r>
    <n v="326"/>
    <x v="3"/>
    <x v="0"/>
    <x v="0"/>
    <x v="1"/>
    <x v="6"/>
    <x v="4"/>
    <x v="1"/>
    <n v="222"/>
  </r>
  <r>
    <n v="327"/>
    <x v="5"/>
    <x v="1"/>
    <x v="1"/>
    <x v="0"/>
    <x v="0"/>
    <x v="0"/>
    <x v="1"/>
    <n v="258"/>
  </r>
  <r>
    <n v="328"/>
    <x v="8"/>
    <x v="1"/>
    <x v="3"/>
    <x v="1"/>
    <x v="1"/>
    <x v="2"/>
    <x v="3"/>
    <n v="1050"/>
  </r>
  <r>
    <n v="329"/>
    <x v="2"/>
    <x v="1"/>
    <x v="0"/>
    <x v="0"/>
    <x v="2"/>
    <x v="0"/>
    <x v="0"/>
    <n v="333"/>
  </r>
  <r>
    <n v="355"/>
    <x v="2"/>
    <x v="1"/>
    <x v="2"/>
    <x v="0"/>
    <x v="3"/>
    <x v="4"/>
    <x v="3"/>
    <n v="806"/>
  </r>
  <r>
    <n v="331"/>
    <x v="0"/>
    <x v="0"/>
    <x v="1"/>
    <x v="1"/>
    <x v="4"/>
    <x v="2"/>
    <x v="1"/>
    <n v="247"/>
  </r>
  <r>
    <n v="332"/>
    <x v="7"/>
    <x v="1"/>
    <x v="3"/>
    <x v="0"/>
    <x v="5"/>
    <x v="0"/>
    <x v="1"/>
    <n v="179"/>
  </r>
  <r>
    <n v="333"/>
    <x v="0"/>
    <x v="0"/>
    <x v="3"/>
    <x v="1"/>
    <x v="6"/>
    <x v="0"/>
    <x v="3"/>
    <n v="719"/>
  </r>
  <r>
    <n v="334"/>
    <x v="12"/>
    <x v="3"/>
    <x v="3"/>
    <x v="1"/>
    <x v="7"/>
    <x v="4"/>
    <x v="3"/>
    <n v="806"/>
  </r>
  <r>
    <n v="335"/>
    <x v="5"/>
    <x v="1"/>
    <x v="0"/>
    <x v="0"/>
    <x v="8"/>
    <x v="0"/>
    <x v="0"/>
    <n v="372"/>
  </r>
  <r>
    <n v="336"/>
    <x v="7"/>
    <x v="1"/>
    <x v="2"/>
    <x v="1"/>
    <x v="9"/>
    <x v="2"/>
    <x v="1"/>
    <n v="250"/>
  </r>
  <r>
    <n v="337"/>
    <x v="12"/>
    <x v="3"/>
    <x v="1"/>
    <x v="0"/>
    <x v="10"/>
    <x v="4"/>
    <x v="3"/>
    <n v="998"/>
  </r>
  <r>
    <n v="338"/>
    <x v="3"/>
    <x v="0"/>
    <x v="2"/>
    <x v="1"/>
    <x v="11"/>
    <x v="4"/>
    <x v="1"/>
    <n v="278"/>
  </r>
  <r>
    <n v="350"/>
    <x v="7"/>
    <x v="1"/>
    <x v="0"/>
    <x v="1"/>
    <x v="0"/>
    <x v="3"/>
    <x v="1"/>
    <n v="277"/>
  </r>
  <r>
    <n v="340"/>
    <x v="1"/>
    <x v="0"/>
    <x v="3"/>
    <x v="1"/>
    <x v="1"/>
    <x v="0"/>
    <x v="3"/>
    <n v="1023"/>
  </r>
  <r>
    <n v="341"/>
    <x v="5"/>
    <x v="1"/>
    <x v="1"/>
    <x v="1"/>
    <x v="2"/>
    <x v="0"/>
    <x v="0"/>
    <n v="278"/>
  </r>
  <r>
    <n v="342"/>
    <x v="4"/>
    <x v="2"/>
    <x v="3"/>
    <x v="0"/>
    <x v="3"/>
    <x v="3"/>
    <x v="1"/>
    <n v="245"/>
  </r>
  <r>
    <n v="343"/>
    <x v="2"/>
    <x v="1"/>
    <x v="2"/>
    <x v="1"/>
    <x v="4"/>
    <x v="3"/>
    <x v="3"/>
    <n v="1085"/>
  </r>
  <r>
    <n v="344"/>
    <x v="6"/>
    <x v="1"/>
    <x v="0"/>
    <x v="1"/>
    <x v="5"/>
    <x v="4"/>
    <x v="1"/>
    <n v="246"/>
  </r>
  <r>
    <n v="345"/>
    <x v="0"/>
    <x v="0"/>
    <x v="0"/>
    <x v="1"/>
    <x v="6"/>
    <x v="3"/>
    <x v="1"/>
    <n v="177"/>
  </r>
  <r>
    <n v="346"/>
    <x v="2"/>
    <x v="1"/>
    <x v="1"/>
    <x v="0"/>
    <x v="7"/>
    <x v="4"/>
    <x v="3"/>
    <n v="232"/>
  </r>
  <r>
    <n v="347"/>
    <x v="0"/>
    <x v="0"/>
    <x v="2"/>
    <x v="1"/>
    <x v="8"/>
    <x v="2"/>
    <x v="1"/>
    <n v="264"/>
  </r>
  <r>
    <n v="348"/>
    <x v="7"/>
    <x v="1"/>
    <x v="0"/>
    <x v="0"/>
    <x v="9"/>
    <x v="0"/>
    <x v="1"/>
    <n v="180"/>
  </r>
  <r>
    <n v="349"/>
    <x v="0"/>
    <x v="0"/>
    <x v="3"/>
    <x v="1"/>
    <x v="10"/>
    <x v="0"/>
    <x v="3"/>
    <n v="382"/>
  </r>
  <r>
    <n v="350"/>
    <x v="12"/>
    <x v="3"/>
    <x v="1"/>
    <x v="1"/>
    <x v="11"/>
    <x v="4"/>
    <x v="3"/>
    <n v="967"/>
  </r>
  <r>
    <n v="351"/>
    <x v="5"/>
    <x v="1"/>
    <x v="0"/>
    <x v="0"/>
    <x v="1"/>
    <x v="0"/>
    <x v="0"/>
    <n v="262"/>
  </r>
  <r>
    <n v="352"/>
    <x v="7"/>
    <x v="1"/>
    <x v="2"/>
    <x v="1"/>
    <x v="7"/>
    <x v="2"/>
    <x v="1"/>
    <n v="255"/>
  </r>
  <r>
    <n v="353"/>
    <x v="12"/>
    <x v="3"/>
    <x v="0"/>
    <x v="0"/>
    <x v="8"/>
    <x v="4"/>
    <x v="3"/>
    <n v="765"/>
  </r>
  <r>
    <n v="354"/>
    <x v="3"/>
    <x v="0"/>
    <x v="2"/>
    <x v="1"/>
    <x v="9"/>
    <x v="4"/>
    <x v="1"/>
    <n v="157"/>
  </r>
  <r>
    <n v="355"/>
    <x v="7"/>
    <x v="1"/>
    <x v="0"/>
    <x v="1"/>
    <x v="2"/>
    <x v="3"/>
    <x v="1"/>
    <n v="158"/>
  </r>
  <r>
    <n v="356"/>
    <x v="1"/>
    <x v="0"/>
    <x v="2"/>
    <x v="1"/>
    <x v="3"/>
    <x v="0"/>
    <x v="3"/>
    <n v="677"/>
  </r>
  <r>
    <n v="357"/>
    <x v="4"/>
    <x v="2"/>
    <x v="2"/>
    <x v="1"/>
    <x v="4"/>
    <x v="0"/>
    <x v="3"/>
    <n v="1148"/>
  </r>
  <r>
    <n v="358"/>
    <x v="0"/>
    <x v="0"/>
    <x v="2"/>
    <x v="0"/>
    <x v="6"/>
    <x v="3"/>
    <x v="3"/>
    <n v="658"/>
  </r>
  <r>
    <n v="359"/>
    <x v="8"/>
    <x v="1"/>
    <x v="3"/>
    <x v="1"/>
    <x v="0"/>
    <x v="4"/>
    <x v="1"/>
    <n v="163"/>
  </r>
  <r>
    <n v="360"/>
    <x v="12"/>
    <x v="3"/>
    <x v="3"/>
    <x v="1"/>
    <x v="11"/>
    <x v="2"/>
    <x v="1"/>
    <n v="265"/>
  </r>
  <r>
    <n v="361"/>
    <x v="1"/>
    <x v="0"/>
    <x v="3"/>
    <x v="1"/>
    <x v="5"/>
    <x v="0"/>
    <x v="3"/>
    <n v="361"/>
  </r>
  <r>
    <n v="362"/>
    <x v="4"/>
    <x v="2"/>
    <x v="1"/>
    <x v="0"/>
    <x v="10"/>
    <x v="4"/>
    <x v="3"/>
    <n v="716"/>
  </r>
  <r>
    <n v="363"/>
    <x v="0"/>
    <x v="0"/>
    <x v="0"/>
    <x v="1"/>
    <x v="0"/>
    <x v="2"/>
    <x v="1"/>
    <n v="220"/>
  </r>
  <r>
    <n v="364"/>
    <x v="10"/>
    <x v="1"/>
    <x v="1"/>
    <x v="1"/>
    <x v="11"/>
    <x v="2"/>
    <x v="3"/>
    <n v="499"/>
  </r>
  <r>
    <n v="365"/>
    <x v="12"/>
    <x v="3"/>
    <x v="0"/>
    <x v="1"/>
    <x v="5"/>
    <x v="4"/>
    <x v="3"/>
    <n v="980"/>
  </r>
  <r>
    <n v="366"/>
    <x v="2"/>
    <x v="1"/>
    <x v="2"/>
    <x v="1"/>
    <x v="10"/>
    <x v="0"/>
    <x v="1"/>
    <n v="222"/>
  </r>
  <r>
    <n v="367"/>
    <x v="4"/>
    <x v="2"/>
    <x v="3"/>
    <x v="1"/>
    <x v="1"/>
    <x v="0"/>
    <x v="1"/>
    <n v="163"/>
  </r>
  <r>
    <n v="368"/>
    <x v="3"/>
    <x v="0"/>
    <x v="0"/>
    <x v="1"/>
    <x v="7"/>
    <x v="4"/>
    <x v="1"/>
    <n v="290"/>
  </r>
  <r>
    <n v="369"/>
    <x v="5"/>
    <x v="1"/>
    <x v="1"/>
    <x v="0"/>
    <x v="8"/>
    <x v="0"/>
    <x v="1"/>
    <n v="199"/>
  </r>
  <r>
    <n v="370"/>
    <x v="9"/>
    <x v="3"/>
    <x v="1"/>
    <x v="1"/>
    <x v="9"/>
    <x v="2"/>
    <x v="3"/>
    <n v="1109"/>
  </r>
  <r>
    <n v="371"/>
    <x v="2"/>
    <x v="1"/>
    <x v="2"/>
    <x v="0"/>
    <x v="2"/>
    <x v="0"/>
    <x v="0"/>
    <n v="247"/>
  </r>
  <r>
    <n v="372"/>
    <x v="6"/>
    <x v="1"/>
    <x v="0"/>
    <x v="1"/>
    <x v="3"/>
    <x v="4"/>
    <x v="1"/>
    <n v="264"/>
  </r>
  <r>
    <n v="373"/>
    <x v="5"/>
    <x v="1"/>
    <x v="3"/>
    <x v="0"/>
    <x v="4"/>
    <x v="0"/>
    <x v="3"/>
    <n v="449"/>
  </r>
  <r>
    <n v="374"/>
    <x v="9"/>
    <x v="3"/>
    <x v="0"/>
    <x v="1"/>
    <x v="6"/>
    <x v="2"/>
    <x v="1"/>
    <n v="299"/>
  </r>
  <r>
    <n v="375"/>
    <x v="1"/>
    <x v="0"/>
    <x v="2"/>
    <x v="1"/>
    <x v="6"/>
    <x v="0"/>
    <x v="1"/>
    <n v="280"/>
  </r>
  <r>
    <n v="376"/>
    <x v="0"/>
    <x v="0"/>
    <x v="0"/>
    <x v="0"/>
    <x v="0"/>
    <x v="1"/>
    <x v="3"/>
    <n v="662"/>
  </r>
  <r>
    <n v="377"/>
    <x v="7"/>
    <x v="1"/>
    <x v="1"/>
    <x v="1"/>
    <x v="11"/>
    <x v="2"/>
    <x v="3"/>
    <n v="895"/>
  </r>
  <r>
    <n v="378"/>
    <x v="10"/>
    <x v="1"/>
    <x v="3"/>
    <x v="1"/>
    <x v="5"/>
    <x v="1"/>
    <x v="3"/>
    <n v="899"/>
  </r>
  <r>
    <n v="379"/>
    <x v="5"/>
    <x v="1"/>
    <x v="0"/>
    <x v="0"/>
    <x v="10"/>
    <x v="4"/>
    <x v="3"/>
    <n v="609"/>
  </r>
  <r>
    <n v="380"/>
    <x v="2"/>
    <x v="1"/>
    <x v="2"/>
    <x v="1"/>
    <x v="1"/>
    <x v="1"/>
    <x v="3"/>
    <n v="980"/>
  </r>
  <r>
    <n v="381"/>
    <x v="3"/>
    <x v="0"/>
    <x v="0"/>
    <x v="0"/>
    <x v="7"/>
    <x v="2"/>
    <x v="3"/>
    <n v="373"/>
  </r>
  <r>
    <n v="382"/>
    <x v="2"/>
    <x v="1"/>
    <x v="3"/>
    <x v="1"/>
    <x v="8"/>
    <x v="0"/>
    <x v="3"/>
    <n v="461"/>
  </r>
  <r>
    <n v="383"/>
    <x v="4"/>
    <x v="2"/>
    <x v="1"/>
    <x v="0"/>
    <x v="9"/>
    <x v="0"/>
    <x v="3"/>
    <n v="367"/>
  </r>
  <r>
    <n v="384"/>
    <x v="5"/>
    <x v="1"/>
    <x v="0"/>
    <x v="0"/>
    <x v="2"/>
    <x v="0"/>
    <x v="3"/>
    <n v="655"/>
  </r>
  <r>
    <n v="385"/>
    <x v="5"/>
    <x v="1"/>
    <x v="2"/>
    <x v="0"/>
    <x v="3"/>
    <x v="0"/>
    <x v="3"/>
    <n v="1042"/>
  </r>
  <r>
    <n v="386"/>
    <x v="2"/>
    <x v="1"/>
    <x v="0"/>
    <x v="0"/>
    <x v="4"/>
    <x v="0"/>
    <x v="1"/>
    <n v="207"/>
  </r>
  <r>
    <n v="387"/>
    <x v="5"/>
    <x v="1"/>
    <x v="2"/>
    <x v="1"/>
    <x v="6"/>
    <x v="1"/>
    <x v="3"/>
    <n v="636"/>
  </r>
  <r>
    <n v="388"/>
    <x v="5"/>
    <x v="1"/>
    <x v="1"/>
    <x v="1"/>
    <x v="11"/>
    <x v="0"/>
    <x v="1"/>
    <n v="1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9">
    <pivotField showAll="0"/>
    <pivotField showAll="0"/>
    <pivotField showAll="0">
      <items count="5">
        <item x="1"/>
        <item x="3"/>
        <item x="2"/>
        <item x="0"/>
        <item t="default"/>
      </items>
    </pivotField>
    <pivotField showAll="0">
      <items count="5">
        <item x="1"/>
        <item x="0"/>
        <item x="3"/>
        <item x="2"/>
        <item t="default"/>
      </items>
    </pivotField>
    <pivotField showAll="0">
      <items count="3">
        <item x="0"/>
        <item x="1"/>
        <item t="default"/>
      </items>
    </pivotField>
    <pivotField showAll="0">
      <items count="13">
        <item x="0"/>
        <item x="1"/>
        <item x="2"/>
        <item x="3"/>
        <item x="4"/>
        <item x="5"/>
        <item x="6"/>
        <item x="7"/>
        <item x="8"/>
        <item x="9"/>
        <item x="10"/>
        <item x="11"/>
        <item t="default"/>
      </items>
    </pivotField>
    <pivotField showAll="0"/>
    <pivotField showAll="0"/>
    <pivotField dataField="1" showAll="0"/>
  </pivotFields>
  <rowItems count="1">
    <i/>
  </rowItems>
  <colItems count="1">
    <i/>
  </colItems>
  <dataFields count="1">
    <dataField name="Sum of Order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B11" firstHeaderRow="1" firstDataRow="1" firstDataCol="1"/>
  <pivotFields count="9">
    <pivotField showAll="0"/>
    <pivotField showAll="0"/>
    <pivotField showAll="0">
      <items count="5">
        <item x="1"/>
        <item x="3"/>
        <item x="2"/>
        <item x="0"/>
        <item t="default"/>
      </items>
    </pivotField>
    <pivotField showAll="0">
      <items count="5">
        <item x="1"/>
        <item x="0"/>
        <item x="3"/>
        <item x="2"/>
        <item t="default"/>
      </items>
    </pivotField>
    <pivotField showAll="0">
      <items count="3">
        <item x="0"/>
        <item x="1"/>
        <item t="default"/>
      </items>
    </pivotField>
    <pivotField showAll="0">
      <items count="13">
        <item x="0"/>
        <item x="1"/>
        <item x="2"/>
        <item x="3"/>
        <item x="4"/>
        <item x="5"/>
        <item x="6"/>
        <item x="7"/>
        <item x="8"/>
        <item x="9"/>
        <item x="10"/>
        <item x="11"/>
        <item t="default"/>
      </items>
    </pivotField>
    <pivotField showAll="0"/>
    <pivotField axis="axisRow" showAll="0">
      <items count="5">
        <item x="0"/>
        <item x="3"/>
        <item x="2"/>
        <item x="1"/>
        <item t="default"/>
      </items>
    </pivotField>
    <pivotField dataField="1" showAll="0"/>
  </pivotFields>
  <rowFields count="1">
    <field x="7"/>
  </rowFields>
  <rowItems count="5">
    <i>
      <x/>
    </i>
    <i>
      <x v="1"/>
    </i>
    <i>
      <x v="2"/>
    </i>
    <i>
      <x v="3"/>
    </i>
    <i t="grand">
      <x/>
    </i>
  </rowItems>
  <colItems count="1">
    <i/>
  </colItems>
  <dataFields count="1">
    <dataField name="Sum of Order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D9" firstHeaderRow="1" firstDataRow="2" firstDataCol="1"/>
  <pivotFields count="9">
    <pivotField showAll="0"/>
    <pivotField showAll="0"/>
    <pivotField axis="axisRow" showAll="0" sortType="ascending">
      <items count="5">
        <item x="1"/>
        <item x="3"/>
        <item x="2"/>
        <item x="0"/>
        <item t="default"/>
      </items>
    </pivotField>
    <pivotField showAll="0">
      <items count="5">
        <item x="1"/>
        <item x="0"/>
        <item x="3"/>
        <item x="2"/>
        <item t="default"/>
      </items>
    </pivotField>
    <pivotField axis="axisCol" showAll="0" sortType="descending">
      <items count="3">
        <item x="1"/>
        <item x="0"/>
        <item t="default"/>
      </items>
    </pivotField>
    <pivotField showAll="0">
      <items count="13">
        <item x="0"/>
        <item x="1"/>
        <item x="2"/>
        <item x="3"/>
        <item x="4"/>
        <item x="5"/>
        <item x="6"/>
        <item x="7"/>
        <item x="8"/>
        <item x="9"/>
        <item x="10"/>
        <item x="11"/>
        <item t="default"/>
      </items>
    </pivotField>
    <pivotField showAll="0"/>
    <pivotField showAll="0"/>
    <pivotField dataField="1" showAll="0"/>
  </pivotFields>
  <rowFields count="1">
    <field x="2"/>
  </rowFields>
  <rowItems count="5">
    <i>
      <x/>
    </i>
    <i>
      <x v="1"/>
    </i>
    <i>
      <x v="2"/>
    </i>
    <i>
      <x v="3"/>
    </i>
    <i t="grand">
      <x/>
    </i>
  </rowItems>
  <colFields count="1">
    <field x="4"/>
  </colFields>
  <colItems count="3">
    <i>
      <x/>
    </i>
    <i>
      <x v="1"/>
    </i>
    <i t="grand">
      <x/>
    </i>
  </colItems>
  <dataFields count="1">
    <dataField name="Sum of Order value" fld="8" baseField="0" baseItem="0"/>
  </dataFields>
  <chartFormats count="6">
    <chartFormat chart="19" format="4" series="1">
      <pivotArea type="data" outline="0" fieldPosition="0">
        <references count="2">
          <reference field="4294967294" count="1" selected="0">
            <x v="0"/>
          </reference>
          <reference field="4" count="1" selected="0">
            <x v="0"/>
          </reference>
        </references>
      </pivotArea>
    </chartFormat>
    <chartFormat chart="19" format="5" series="1">
      <pivotArea type="data" outline="0" fieldPosition="0">
        <references count="2">
          <reference field="4294967294" count="1" selected="0">
            <x v="0"/>
          </reference>
          <reference field="4" count="1" selected="0">
            <x v="1"/>
          </reference>
        </references>
      </pivotArea>
    </chartFormat>
    <chartFormat chart="21" format="8" series="1">
      <pivotArea type="data" outline="0" fieldPosition="0">
        <references count="2">
          <reference field="4294967294" count="1" selected="0">
            <x v="0"/>
          </reference>
          <reference field="4" count="1" selected="0">
            <x v="0"/>
          </reference>
        </references>
      </pivotArea>
    </chartFormat>
    <chartFormat chart="21" format="9" series="1">
      <pivotArea type="data" outline="0" fieldPosition="0">
        <references count="2">
          <reference field="4294967294" count="1" selected="0">
            <x v="0"/>
          </reference>
          <reference field="4" count="1" selected="0">
            <x v="1"/>
          </reference>
        </references>
      </pivotArea>
    </chartFormat>
    <chartFormat chart="21" format="1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F9" firstHeaderRow="1" firstDataRow="2" firstDataCol="1"/>
  <pivotFields count="9">
    <pivotField showAll="0"/>
    <pivotField showAll="0"/>
    <pivotField showAll="0">
      <items count="5">
        <item x="1"/>
        <item x="3"/>
        <item x="2"/>
        <item x="0"/>
        <item t="default"/>
      </items>
    </pivotField>
    <pivotField axis="axisRow" showAll="0">
      <items count="5">
        <item x="1"/>
        <item x="0"/>
        <item x="3"/>
        <item x="2"/>
        <item t="default"/>
      </items>
    </pivotField>
    <pivotField showAll="0">
      <items count="3">
        <item x="0"/>
        <item x="1"/>
        <item t="default"/>
      </items>
    </pivotField>
    <pivotField showAll="0">
      <items count="13">
        <item x="0"/>
        <item x="1"/>
        <item x="2"/>
        <item x="3"/>
        <item x="4"/>
        <item x="5"/>
        <item x="6"/>
        <item x="7"/>
        <item x="8"/>
        <item x="9"/>
        <item x="10"/>
        <item x="11"/>
        <item t="default"/>
      </items>
    </pivotField>
    <pivotField showAll="0"/>
    <pivotField axis="axisCol" showAll="0">
      <items count="5">
        <item x="0"/>
        <item x="3"/>
        <item x="2"/>
        <item x="1"/>
        <item t="default"/>
      </items>
    </pivotField>
    <pivotField dataField="1" showAll="0"/>
  </pivotFields>
  <rowFields count="1">
    <field x="3"/>
  </rowFields>
  <rowItems count="5">
    <i>
      <x/>
    </i>
    <i>
      <x v="1"/>
    </i>
    <i>
      <x v="2"/>
    </i>
    <i>
      <x v="3"/>
    </i>
    <i t="grand">
      <x/>
    </i>
  </rowItems>
  <colFields count="1">
    <field x="7"/>
  </colFields>
  <colItems count="5">
    <i>
      <x/>
    </i>
    <i>
      <x v="1"/>
    </i>
    <i>
      <x v="2"/>
    </i>
    <i>
      <x v="3"/>
    </i>
    <i t="grand">
      <x/>
    </i>
  </colItems>
  <dataFields count="1">
    <dataField name="Sum of Order value" fld="8" baseField="0" baseItem="0"/>
  </dataFields>
  <chartFormats count="14">
    <chartFormat chart="13" format="10" series="1">
      <pivotArea type="data" outline="0" fieldPosition="0">
        <references count="2">
          <reference field="4294967294" count="1" selected="0">
            <x v="0"/>
          </reference>
          <reference field="7" count="1" selected="0">
            <x v="0"/>
          </reference>
        </references>
      </pivotArea>
    </chartFormat>
    <chartFormat chart="13" format="11" series="1">
      <pivotArea type="data" outline="0" fieldPosition="0">
        <references count="2">
          <reference field="4294967294" count="1" selected="0">
            <x v="0"/>
          </reference>
          <reference field="7" count="1" selected="0">
            <x v="1"/>
          </reference>
        </references>
      </pivotArea>
    </chartFormat>
    <chartFormat chart="13" format="12" series="1">
      <pivotArea type="data" outline="0" fieldPosition="0">
        <references count="2">
          <reference field="4294967294" count="1" selected="0">
            <x v="0"/>
          </reference>
          <reference field="7" count="1" selected="0">
            <x v="2"/>
          </reference>
        </references>
      </pivotArea>
    </chartFormat>
    <chartFormat chart="13" format="13" series="1">
      <pivotArea type="data" outline="0" fieldPosition="0">
        <references count="2">
          <reference field="4294967294" count="1" selected="0">
            <x v="0"/>
          </reference>
          <reference field="7" count="1" selected="0">
            <x v="3"/>
          </reference>
        </references>
      </pivotArea>
    </chartFormat>
    <chartFormat chart="14" format="14" series="1">
      <pivotArea type="data" outline="0" fieldPosition="0">
        <references count="2">
          <reference field="4294967294" count="1" selected="0">
            <x v="0"/>
          </reference>
          <reference field="7" count="1" selected="0">
            <x v="0"/>
          </reference>
        </references>
      </pivotArea>
    </chartFormat>
    <chartFormat chart="14" format="15" series="1">
      <pivotArea type="data" outline="0" fieldPosition="0">
        <references count="2">
          <reference field="4294967294" count="1" selected="0">
            <x v="0"/>
          </reference>
          <reference field="7" count="1" selected="0">
            <x v="1"/>
          </reference>
        </references>
      </pivotArea>
    </chartFormat>
    <chartFormat chart="14" format="16" series="1">
      <pivotArea type="data" outline="0" fieldPosition="0">
        <references count="2">
          <reference field="4294967294" count="1" selected="0">
            <x v="0"/>
          </reference>
          <reference field="7" count="1" selected="0">
            <x v="2"/>
          </reference>
        </references>
      </pivotArea>
    </chartFormat>
    <chartFormat chart="14" format="17" series="1">
      <pivotArea type="data" outline="0" fieldPosition="0">
        <references count="2">
          <reference field="4294967294" count="1" selected="0">
            <x v="0"/>
          </reference>
          <reference field="7" count="1" selected="0">
            <x v="3"/>
          </reference>
        </references>
      </pivotArea>
    </chartFormat>
    <chartFormat chart="15" format="26" series="1">
      <pivotArea type="data" outline="0" fieldPosition="0">
        <references count="2">
          <reference field="4294967294" count="1" selected="0">
            <x v="0"/>
          </reference>
          <reference field="7" count="1" selected="0">
            <x v="0"/>
          </reference>
        </references>
      </pivotArea>
    </chartFormat>
    <chartFormat chart="15" format="27" series="1">
      <pivotArea type="data" outline="0" fieldPosition="0">
        <references count="2">
          <reference field="4294967294" count="1" selected="0">
            <x v="0"/>
          </reference>
          <reference field="7" count="1" selected="0">
            <x v="1"/>
          </reference>
        </references>
      </pivotArea>
    </chartFormat>
    <chartFormat chart="15" format="28" series="1">
      <pivotArea type="data" outline="0" fieldPosition="0">
        <references count="2">
          <reference field="4294967294" count="1" selected="0">
            <x v="0"/>
          </reference>
          <reference field="7" count="1" selected="0">
            <x v="2"/>
          </reference>
        </references>
      </pivotArea>
    </chartFormat>
    <chartFormat chart="15" format="29" series="1">
      <pivotArea type="data" outline="0" fieldPosition="0">
        <references count="2">
          <reference field="4294967294" count="1" selected="0">
            <x v="0"/>
          </reference>
          <reference field="7" count="1" selected="0">
            <x v="3"/>
          </reference>
        </references>
      </pivotArea>
    </chartFormat>
    <chartFormat chart="15" format="30"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G17" firstHeaderRow="1" firstDataRow="2" firstDataCol="1"/>
  <pivotFields count="9">
    <pivotField showAll="0"/>
    <pivotField showAll="0"/>
    <pivotField showAll="0">
      <items count="5">
        <item x="1"/>
        <item x="3"/>
        <item x="2"/>
        <item x="0"/>
        <item t="default"/>
      </items>
    </pivotField>
    <pivotField showAll="0">
      <items count="5">
        <item x="1"/>
        <item x="0"/>
        <item x="3"/>
        <item x="2"/>
        <item t="default"/>
      </items>
    </pivotField>
    <pivotField showAll="0">
      <items count="3">
        <item x="0"/>
        <item x="1"/>
        <item t="default"/>
      </items>
    </pivotField>
    <pivotField axis="axisRow" showAll="0">
      <items count="13">
        <item x="0"/>
        <item x="1"/>
        <item x="2"/>
        <item x="3"/>
        <item x="4"/>
        <item x="5"/>
        <item x="6"/>
        <item x="7"/>
        <item x="8"/>
        <item x="9"/>
        <item x="10"/>
        <item x="11"/>
        <item t="default"/>
      </items>
    </pivotField>
    <pivotField axis="axisCol" showAll="0">
      <items count="6">
        <item x="3"/>
        <item x="4"/>
        <item x="1"/>
        <item x="0"/>
        <item x="2"/>
        <item t="default"/>
      </items>
    </pivotField>
    <pivotField showAll="0"/>
    <pivotField dataField="1" showAll="0"/>
  </pivotFields>
  <rowFields count="1">
    <field x="5"/>
  </rowFields>
  <rowItems count="13">
    <i>
      <x/>
    </i>
    <i>
      <x v="1"/>
    </i>
    <i>
      <x v="2"/>
    </i>
    <i>
      <x v="3"/>
    </i>
    <i>
      <x v="4"/>
    </i>
    <i>
      <x v="5"/>
    </i>
    <i>
      <x v="6"/>
    </i>
    <i>
      <x v="7"/>
    </i>
    <i>
      <x v="8"/>
    </i>
    <i>
      <x v="9"/>
    </i>
    <i>
      <x v="10"/>
    </i>
    <i>
      <x v="11"/>
    </i>
    <i t="grand">
      <x/>
    </i>
  </rowItems>
  <colFields count="1">
    <field x="6"/>
  </colFields>
  <colItems count="6">
    <i>
      <x/>
    </i>
    <i>
      <x v="1"/>
    </i>
    <i>
      <x v="2"/>
    </i>
    <i>
      <x v="3"/>
    </i>
    <i>
      <x v="4"/>
    </i>
    <i t="grand">
      <x/>
    </i>
  </colItems>
  <dataFields count="1">
    <dataField name="Sum of Order value" fld="8" baseField="0" baseItem="0"/>
  </dataFields>
  <chartFormats count="12">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 chart="9" format="4" series="1">
      <pivotArea type="data" outline="0" fieldPosition="0">
        <references count="2">
          <reference field="4294967294" count="1" selected="0">
            <x v="0"/>
          </reference>
          <reference field="6" count="1" selected="0">
            <x v="4"/>
          </reference>
        </references>
      </pivotArea>
    </chartFormat>
    <chartFormat chart="12" format="10" series="1">
      <pivotArea type="data" outline="0" fieldPosition="0">
        <references count="2">
          <reference field="4294967294" count="1" selected="0">
            <x v="0"/>
          </reference>
          <reference field="6" count="1" selected="0">
            <x v="0"/>
          </reference>
        </references>
      </pivotArea>
    </chartFormat>
    <chartFormat chart="12" format="11" series="1">
      <pivotArea type="data" outline="0" fieldPosition="0">
        <references count="2">
          <reference field="4294967294" count="1" selected="0">
            <x v="0"/>
          </reference>
          <reference field="6" count="1" selected="0">
            <x v="1"/>
          </reference>
        </references>
      </pivotArea>
    </chartFormat>
    <chartFormat chart="12" format="12" series="1">
      <pivotArea type="data" outline="0" fieldPosition="0">
        <references count="2">
          <reference field="4294967294" count="1" selected="0">
            <x v="0"/>
          </reference>
          <reference field="6" count="1" selected="0">
            <x v="2"/>
          </reference>
        </references>
      </pivotArea>
    </chartFormat>
    <chartFormat chart="12" format="13" series="1">
      <pivotArea type="data" outline="0" fieldPosition="0">
        <references count="2">
          <reference field="4294967294" count="1" selected="0">
            <x v="0"/>
          </reference>
          <reference field="6" count="1" selected="0">
            <x v="3"/>
          </reference>
        </references>
      </pivotArea>
    </chartFormat>
    <chartFormat chart="12" format="14" series="1">
      <pivotArea type="data" outline="0" fieldPosition="0">
        <references count="2">
          <reference field="4294967294" count="1" selected="0">
            <x v="0"/>
          </reference>
          <reference field="6" count="1" selected="0">
            <x v="4"/>
          </reference>
        </references>
      </pivotArea>
    </chartFormat>
    <chartFormat chart="12" format="15"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C17" firstHeaderRow="0" firstDataRow="1" firstDataCol="1"/>
  <pivotFields count="9">
    <pivotField showAll="0"/>
    <pivotField axis="axisRow" dataField="1" showAll="0">
      <items count="14">
        <item x="3"/>
        <item x="1"/>
        <item x="0"/>
        <item x="2"/>
        <item x="5"/>
        <item x="7"/>
        <item x="6"/>
        <item x="10"/>
        <item x="8"/>
        <item x="11"/>
        <item x="9"/>
        <item x="12"/>
        <item x="4"/>
        <item t="default"/>
      </items>
    </pivotField>
    <pivotField showAll="0">
      <items count="5">
        <item x="1"/>
        <item x="3"/>
        <item x="2"/>
        <item x="0"/>
        <item t="default"/>
      </items>
    </pivotField>
    <pivotField showAll="0">
      <items count="5">
        <item x="1"/>
        <item x="0"/>
        <item x="3"/>
        <item x="2"/>
        <item t="default"/>
      </items>
    </pivotField>
    <pivotField showAll="0">
      <items count="3">
        <item x="0"/>
        <item x="1"/>
        <item t="default"/>
      </items>
    </pivotField>
    <pivotField showAll="0">
      <items count="13">
        <item x="0"/>
        <item x="1"/>
        <item x="2"/>
        <item x="3"/>
        <item x="4"/>
        <item x="5"/>
        <item x="6"/>
        <item x="7"/>
        <item x="8"/>
        <item x="9"/>
        <item x="10"/>
        <item x="11"/>
        <item t="default"/>
      </items>
    </pivotField>
    <pivotField showAll="0">
      <items count="6">
        <item x="3"/>
        <item x="4"/>
        <item x="1"/>
        <item x="0"/>
        <item x="2"/>
        <item t="default"/>
      </items>
    </pivotField>
    <pivotField showAll="0"/>
    <pivotField dataField="1" showAll="0"/>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Count of Age" fld="1" subtotal="count" baseField="1" baseItem="0"/>
    <dataField name="Sum of Order value" fld="8" baseField="0" baseItem="0"/>
  </dataFields>
  <chartFormats count="4">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6" firstHeaderRow="0" firstDataRow="1" firstDataCol="1"/>
  <pivotFields count="9">
    <pivotField showAll="0"/>
    <pivotField showAll="0"/>
    <pivotField showAll="0">
      <items count="5">
        <item x="1"/>
        <item x="3"/>
        <item x="2"/>
        <item x="0"/>
        <item t="default"/>
      </items>
    </pivotField>
    <pivotField showAll="0">
      <items count="5">
        <item x="1"/>
        <item x="0"/>
        <item x="3"/>
        <item x="2"/>
        <item t="default"/>
      </items>
    </pivotField>
    <pivotField axis="axisRow" dataField="1" showAll="0">
      <items count="3">
        <item x="0"/>
        <item x="1"/>
        <item t="default"/>
      </items>
    </pivotField>
    <pivotField showAll="0">
      <items count="13">
        <item x="0"/>
        <item x="1"/>
        <item x="2"/>
        <item x="3"/>
        <item x="4"/>
        <item x="5"/>
        <item x="6"/>
        <item x="7"/>
        <item x="8"/>
        <item x="9"/>
        <item x="10"/>
        <item x="11"/>
        <item t="default"/>
      </items>
    </pivotField>
    <pivotField showAll="0"/>
    <pivotField showAll="0"/>
    <pivotField dataField="1" showAll="0"/>
  </pivotFields>
  <rowFields count="1">
    <field x="4"/>
  </rowFields>
  <rowItems count="3">
    <i>
      <x/>
    </i>
    <i>
      <x v="1"/>
    </i>
    <i t="grand">
      <x/>
    </i>
  </rowItems>
  <colFields count="1">
    <field x="-2"/>
  </colFields>
  <colItems count="2">
    <i>
      <x/>
    </i>
    <i i="1">
      <x v="1"/>
    </i>
  </colItems>
  <dataFields count="2">
    <dataField name="Count of Gender" fld="4" subtotal="count" baseField="0" baseItem="0"/>
    <dataField name="Sum of Order value" fld="8" baseField="0" baseItem="0"/>
  </dataField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1"/>
          </reference>
          <reference field="4" count="1" selected="0">
            <x v="0"/>
          </reference>
        </references>
      </pivotArea>
    </chartFormat>
    <chartFormat chart="3" format="5">
      <pivotArea type="data" outline="0" fieldPosition="0">
        <references count="2">
          <reference field="4294967294" count="1" selected="0">
            <x v="1"/>
          </reference>
          <reference field="4"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4" count="1" selected="0">
            <x v="0"/>
          </reference>
        </references>
      </pivotArea>
    </chartFormat>
    <chartFormat chart="5" format="14">
      <pivotArea type="data" outline="0" fieldPosition="0">
        <references count="2">
          <reference field="4294967294" count="1" selected="0">
            <x v="0"/>
          </reference>
          <reference field="4" count="1" selected="0">
            <x v="1"/>
          </reference>
        </references>
      </pivotArea>
    </chartFormat>
    <chartFormat chart="5" format="15" series="1">
      <pivotArea type="data" outline="0" fieldPosition="0">
        <references count="1">
          <reference field="4294967294" count="1" selected="0">
            <x v="1"/>
          </reference>
        </references>
      </pivotArea>
    </chartFormat>
    <chartFormat chart="5" format="16">
      <pivotArea type="data" outline="0" fieldPosition="0">
        <references count="2">
          <reference field="4294967294" count="1" selected="0">
            <x v="1"/>
          </reference>
          <reference field="4" count="1" selected="0">
            <x v="0"/>
          </reference>
        </references>
      </pivotArea>
    </chartFormat>
    <chartFormat chart="5" format="17">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16" firstHeaderRow="1" firstDataRow="1" firstDataCol="1"/>
  <pivotFields count="9">
    <pivotField showAll="0"/>
    <pivotField showAll="0"/>
    <pivotField showAll="0">
      <items count="5">
        <item x="1"/>
        <item x="3"/>
        <item x="2"/>
        <item x="0"/>
        <item t="default"/>
      </items>
    </pivotField>
    <pivotField showAll="0">
      <items count="5">
        <item x="1"/>
        <item x="0"/>
        <item x="3"/>
        <item x="2"/>
        <item t="default"/>
      </items>
    </pivotField>
    <pivotField showAll="0">
      <items count="3">
        <item x="0"/>
        <item x="1"/>
        <item t="default"/>
      </items>
    </pivotField>
    <pivotField axis="axisRow" showAll="0">
      <items count="13">
        <item x="0"/>
        <item x="1"/>
        <item x="2"/>
        <item x="3"/>
        <item x="4"/>
        <item x="5"/>
        <item x="6"/>
        <item x="7"/>
        <item x="8"/>
        <item x="9"/>
        <item x="10"/>
        <item x="11"/>
        <item t="default"/>
      </items>
    </pivotField>
    <pivotField showAll="0"/>
    <pivotField showAll="0">
      <items count="5">
        <item x="0"/>
        <item x="3"/>
        <item x="2"/>
        <item x="1"/>
        <item t="default"/>
      </items>
    </pivotField>
    <pivotField dataField="1" showAll="0"/>
  </pivotFields>
  <rowFields count="1">
    <field x="5"/>
  </rowFields>
  <rowItems count="13">
    <i>
      <x/>
    </i>
    <i>
      <x v="1"/>
    </i>
    <i>
      <x v="2"/>
    </i>
    <i>
      <x v="3"/>
    </i>
    <i>
      <x v="4"/>
    </i>
    <i>
      <x v="5"/>
    </i>
    <i>
      <x v="6"/>
    </i>
    <i>
      <x v="7"/>
    </i>
    <i>
      <x v="8"/>
    </i>
    <i>
      <x v="9"/>
    </i>
    <i>
      <x v="10"/>
    </i>
    <i>
      <x v="11"/>
    </i>
    <i t="grand">
      <x/>
    </i>
  </rowItems>
  <colItems count="1">
    <i/>
  </colItems>
  <dataFields count="1">
    <dataField name="Count of Order value" fld="8" subtotal="count" baseField="5"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2" name="PivotTable6"/>
    <pivotTable tabId="8" name="PivotTable4"/>
    <pivotTable tabId="5" name="PivotTable1"/>
    <pivotTable tabId="9" name="PivotTable5"/>
    <pivotTable tabId="7" name="PivotTable3"/>
    <pivotTable tabId="4" name="PivotTable1"/>
    <pivotTable tabId="4" name="PivotTable2"/>
    <pivotTable tabId="6"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2" name="PivotTable6"/>
    <pivotTable tabId="8" name="PivotTable4"/>
    <pivotTable tabId="5" name="PivotTable1"/>
    <pivotTable tabId="9" name="PivotTable5"/>
    <pivotTable tabId="7" name="PivotTable3"/>
    <pivotTable tabId="4" name="PivotTable1"/>
    <pivotTable tabId="4" name="PivotTable2"/>
    <pivotTable tabId="6" name="PivotTable2"/>
  </pivotTables>
  <data>
    <tabular pivotCacheId="1">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category" sourceName="Age category">
  <pivotTables>
    <pivotTable tabId="12" name="PivotTable6"/>
    <pivotTable tabId="8" name="PivotTable4"/>
    <pivotTable tabId="5" name="PivotTable1"/>
    <pivotTable tabId="9" name="PivotTable5"/>
    <pivotTable tabId="7" name="PivotTable3"/>
    <pivotTable tabId="4" name="PivotTable1"/>
    <pivotTable tabId="4" name="PivotTable2"/>
    <pivotTable tabId="6" name="PivotTable2"/>
  </pivotTables>
  <data>
    <tabular pivotCacheId="1">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2" name="PivotTable6"/>
    <pivotTable tabId="8" name="PivotTable4"/>
    <pivotTable tabId="5" name="PivotTable1"/>
    <pivotTable tabId="9" name="PivotTable5"/>
    <pivotTable tabId="7" name="PivotTable3"/>
    <pivotTable tabId="4" name="PivotTable1"/>
    <pivotTable tabId="4" name="PivotTable2"/>
    <pivotTable tabId="6" name="PivotTable2"/>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Region" cache="Slicer_Region" caption="Region" rowHeight="241300"/>
  <slicer name="Age category" cache="Slicer_Age_category" caption="Age category" rowHeight="241300"/>
  <slicer name="Month"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lockedPosition="1" rowHeight="241300"/>
  <slicer name="Region 1" cache="Slicer_Region" caption="Region" lockedPosition="1" rowHeight="241300"/>
  <slicer name="Age category 1" cache="Slicer_Age_category" caption="Age category" lockedPosition="1" rowHeight="241300"/>
  <slicer name="Month 1" cache="Slicer_Month" caption="Month" lockedPosition="1" rowHeight="241300"/>
</slicers>
</file>

<file path=xl/tables/table1.xml><?xml version="1.0" encoding="utf-8"?>
<table xmlns="http://schemas.openxmlformats.org/spreadsheetml/2006/main" id="1" name="Table1" displayName="Table1" ref="A1:I389" totalsRowShown="0">
  <autoFilter ref="A1:I389"/>
  <tableColumns count="9">
    <tableColumn id="1" name="Customer No."/>
    <tableColumn id="2" name="Age"/>
    <tableColumn id="3" name="Age category">
      <calculatedColumnFormula>IF(B2&lt;=20,"Teenage",IF(AND(B2&gt;20,B2&lt;39),"Adult",IF(AND(B2&gt;40,B2&lt;59),"Middle age Adult",IF(B2&lt;=60,"Senior Adult",""))))</calculatedColumnFormula>
    </tableColumn>
    <tableColumn id="4" name="Region"/>
    <tableColumn id="5" name="Gender"/>
    <tableColumn id="6" name="Month"/>
    <tableColumn id="7" name="Order Income"/>
    <tableColumn id="8" name="Meal "/>
    <tableColumn id="9" name="Order valu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1"/>
  <sheetViews>
    <sheetView workbookViewId="0">
      <selection activeCell="B4" sqref="B4"/>
    </sheetView>
  </sheetViews>
  <sheetFormatPr defaultRowHeight="15" x14ac:dyDescent="0.25"/>
  <cols>
    <col min="1" max="1" width="13.140625" customWidth="1"/>
    <col min="2" max="2" width="18.28515625" bestFit="1" customWidth="1"/>
    <col min="4" max="4" width="14.7109375" bestFit="1" customWidth="1"/>
    <col min="8" max="8" width="16.85546875" customWidth="1"/>
    <col min="12" max="12" width="11.42578125" bestFit="1" customWidth="1"/>
    <col min="16" max="16" width="12.140625" bestFit="1" customWidth="1"/>
  </cols>
  <sheetData>
    <row r="3" spans="1:18" x14ac:dyDescent="0.25">
      <c r="A3" t="s">
        <v>36</v>
      </c>
    </row>
    <row r="4" spans="1:18" x14ac:dyDescent="0.25">
      <c r="A4" s="2">
        <v>164665</v>
      </c>
      <c r="B4">
        <f>GETPIVOTDATA("Order value",$A$3)</f>
        <v>164665</v>
      </c>
    </row>
    <row r="6" spans="1:18" x14ac:dyDescent="0.25">
      <c r="A6" s="3" t="s">
        <v>37</v>
      </c>
      <c r="B6" t="s">
        <v>36</v>
      </c>
    </row>
    <row r="7" spans="1:18" x14ac:dyDescent="0.25">
      <c r="A7" s="1" t="s">
        <v>7</v>
      </c>
      <c r="B7" s="2">
        <v>18197</v>
      </c>
      <c r="D7" s="4" t="s">
        <v>39</v>
      </c>
      <c r="H7" s="4" t="s">
        <v>42</v>
      </c>
      <c r="L7" s="4" t="s">
        <v>44</v>
      </c>
      <c r="P7" s="4" t="s">
        <v>45</v>
      </c>
    </row>
    <row r="8" spans="1:18" x14ac:dyDescent="0.25">
      <c r="A8" s="1" t="s">
        <v>5</v>
      </c>
      <c r="B8" s="2">
        <v>87166</v>
      </c>
      <c r="D8" t="s">
        <v>40</v>
      </c>
      <c r="E8">
        <f>GETPIVOTDATA("Order value",$A$6,"Meal ","Breakfast")</f>
        <v>18197</v>
      </c>
      <c r="F8" s="5">
        <f>E8/($E$8+$E$9)</f>
        <v>0.11050921568032065</v>
      </c>
      <c r="H8" t="s">
        <v>43</v>
      </c>
      <c r="I8">
        <f>GETPIVOTDATA("Order value",$A$6,"Meal ","Dinner")</f>
        <v>87166</v>
      </c>
      <c r="J8" s="5">
        <f>I8/($I$8+$I$9)</f>
        <v>0.52935353596696322</v>
      </c>
      <c r="L8" t="s">
        <v>10</v>
      </c>
      <c r="M8">
        <f>GETPIVOTDATA("Order value",$A$6,"Meal ","Lunch")</f>
        <v>31992</v>
      </c>
      <c r="N8" s="5">
        <f>M8/($M$8+$M$9)</f>
        <v>0.19428536726080223</v>
      </c>
      <c r="P8" t="s">
        <v>46</v>
      </c>
      <c r="Q8">
        <f>GETPIVOTDATA("Order value",$A$6,"Meal ","Snacks")</f>
        <v>27310</v>
      </c>
      <c r="R8" s="5">
        <f>Q8/($Q$8+$Q$9)</f>
        <v>0.16585188109191387</v>
      </c>
    </row>
    <row r="9" spans="1:18" x14ac:dyDescent="0.25">
      <c r="A9" s="1" t="s">
        <v>10</v>
      </c>
      <c r="B9" s="2">
        <v>31992</v>
      </c>
      <c r="D9" t="s">
        <v>41</v>
      </c>
      <c r="E9">
        <f>GETPIVOTDATA("Order value",$A$6,"Meal ","Dinner")+GETPIVOTDATA("Order value",$A$6,"Meal ","Lunch")+GETPIVOTDATA("Order value",$A$6,"Meal ","Snacks")</f>
        <v>146468</v>
      </c>
      <c r="F9" s="5">
        <f>E9/($E$8+$E$9)</f>
        <v>0.88949078431967932</v>
      </c>
      <c r="H9" t="s">
        <v>41</v>
      </c>
      <c r="I9">
        <f>GETPIVOTDATA("Order value",$A$6,"Meal ","Breakfast")+GETPIVOTDATA("Order value",$A$6,"Meal ","Lunch")+GETPIVOTDATA("Order value",$A$6,"Meal ","Snacks")</f>
        <v>77499</v>
      </c>
      <c r="J9" s="5">
        <f>I9/($I$8+$I$9)</f>
        <v>0.47064646403303678</v>
      </c>
      <c r="L9" t="s">
        <v>41</v>
      </c>
      <c r="M9">
        <f>GETPIVOTDATA("Order value",$A$6,"Meal ","Breakfast")+GETPIVOTDATA("Order value",$A$6,"Meal ","Dinner")+GETPIVOTDATA("Order value",$A$6,"Meal ","Snacks")</f>
        <v>132673</v>
      </c>
      <c r="N9" s="5">
        <f>M9/($M$8+$M$9)</f>
        <v>0.80571463273919774</v>
      </c>
      <c r="P9" t="s">
        <v>41</v>
      </c>
      <c r="Q9">
        <f>GETPIVOTDATA("Order value",$A$6,"Meal ","Breakfast")+GETPIVOTDATA("Order value",$A$6,"Meal ","Dinner")+GETPIVOTDATA("Order value",$A$6,"Meal ","Lunch")</f>
        <v>137355</v>
      </c>
      <c r="R9" s="5">
        <f>Q9/($Q$8+$Q$9)</f>
        <v>0.83414811890808616</v>
      </c>
    </row>
    <row r="10" spans="1:18" x14ac:dyDescent="0.25">
      <c r="A10" s="1" t="s">
        <v>8</v>
      </c>
      <c r="B10" s="2">
        <v>27310</v>
      </c>
    </row>
    <row r="11" spans="1:18" x14ac:dyDescent="0.25">
      <c r="A11" s="1" t="s">
        <v>38</v>
      </c>
      <c r="B11" s="2">
        <v>164665</v>
      </c>
    </row>
  </sheetData>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opLeftCell="B1" workbookViewId="0">
      <selection activeCell="I12" sqref="I12"/>
    </sheetView>
  </sheetViews>
  <sheetFormatPr defaultRowHeight="15" x14ac:dyDescent="0.25"/>
  <cols>
    <col min="1" max="1" width="18.28515625" customWidth="1"/>
    <col min="2" max="2" width="16.28515625" customWidth="1"/>
    <col min="3" max="3" width="7.5703125" customWidth="1"/>
    <col min="4" max="4" width="11.28515625" customWidth="1"/>
    <col min="5" max="5" width="20.85546875" bestFit="1" customWidth="1"/>
    <col min="6" max="6" width="23.28515625" bestFit="1" customWidth="1"/>
  </cols>
  <sheetData>
    <row r="3" spans="1:4" x14ac:dyDescent="0.25">
      <c r="A3" s="3" t="s">
        <v>36</v>
      </c>
      <c r="B3" s="3" t="s">
        <v>47</v>
      </c>
    </row>
    <row r="4" spans="1:4" x14ac:dyDescent="0.25">
      <c r="A4" s="3" t="s">
        <v>37</v>
      </c>
      <c r="B4" t="s">
        <v>9</v>
      </c>
      <c r="C4" t="s">
        <v>6</v>
      </c>
      <c r="D4" t="s">
        <v>38</v>
      </c>
    </row>
    <row r="5" spans="1:4" x14ac:dyDescent="0.25">
      <c r="A5" s="1" t="s">
        <v>49</v>
      </c>
      <c r="B5" s="2">
        <v>53885</v>
      </c>
      <c r="C5" s="2">
        <v>37543</v>
      </c>
      <c r="D5" s="2">
        <v>91428</v>
      </c>
    </row>
    <row r="6" spans="1:4" x14ac:dyDescent="0.25">
      <c r="A6" s="1" t="s">
        <v>50</v>
      </c>
      <c r="B6" s="2">
        <v>8202</v>
      </c>
      <c r="C6" s="2">
        <v>4287</v>
      </c>
      <c r="D6" s="2">
        <v>12489</v>
      </c>
    </row>
    <row r="7" spans="1:4" x14ac:dyDescent="0.25">
      <c r="A7" s="1" t="s">
        <v>51</v>
      </c>
      <c r="B7" s="2">
        <v>8319</v>
      </c>
      <c r="C7" s="2">
        <v>14315</v>
      </c>
      <c r="D7" s="2">
        <v>22634</v>
      </c>
    </row>
    <row r="8" spans="1:4" x14ac:dyDescent="0.25">
      <c r="A8" s="1" t="s">
        <v>52</v>
      </c>
      <c r="B8" s="2">
        <v>22227</v>
      </c>
      <c r="C8" s="2">
        <v>15887</v>
      </c>
      <c r="D8" s="2">
        <v>38114</v>
      </c>
    </row>
    <row r="9" spans="1:4" x14ac:dyDescent="0.25">
      <c r="A9" s="1" t="s">
        <v>38</v>
      </c>
      <c r="B9" s="2">
        <v>92633</v>
      </c>
      <c r="C9" s="2">
        <v>72032</v>
      </c>
      <c r="D9" s="2">
        <v>164665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A3" sqref="A3:F9"/>
    </sheetView>
  </sheetViews>
  <sheetFormatPr defaultRowHeight="15" x14ac:dyDescent="0.25"/>
  <cols>
    <col min="1" max="1" width="18.28515625" bestFit="1" customWidth="1"/>
    <col min="2" max="2" width="16.28515625" customWidth="1"/>
    <col min="3" max="3" width="7" customWidth="1"/>
    <col min="4" max="4" width="6.140625" customWidth="1"/>
    <col min="5" max="5" width="6.85546875" customWidth="1"/>
    <col min="6" max="6" width="11.28515625" bestFit="1" customWidth="1"/>
  </cols>
  <sheetData>
    <row r="3" spans="1:6" x14ac:dyDescent="0.25">
      <c r="A3" s="3" t="s">
        <v>36</v>
      </c>
      <c r="B3" s="3" t="s">
        <v>47</v>
      </c>
    </row>
    <row r="4" spans="1:6" x14ac:dyDescent="0.25">
      <c r="A4" s="3" t="s">
        <v>37</v>
      </c>
      <c r="B4" t="s">
        <v>7</v>
      </c>
      <c r="C4" t="s">
        <v>5</v>
      </c>
      <c r="D4" t="s">
        <v>10</v>
      </c>
      <c r="E4" t="s">
        <v>8</v>
      </c>
      <c r="F4" t="s">
        <v>38</v>
      </c>
    </row>
    <row r="5" spans="1:6" x14ac:dyDescent="0.25">
      <c r="A5" s="1" t="s">
        <v>32</v>
      </c>
      <c r="B5" s="2">
        <v>4755</v>
      </c>
      <c r="C5" s="2">
        <v>22052</v>
      </c>
      <c r="D5" s="2">
        <v>6388</v>
      </c>
      <c r="E5" s="2">
        <v>5078</v>
      </c>
      <c r="F5" s="2">
        <v>38273</v>
      </c>
    </row>
    <row r="6" spans="1:6" x14ac:dyDescent="0.25">
      <c r="A6" s="1" t="s">
        <v>31</v>
      </c>
      <c r="B6" s="2">
        <v>3575</v>
      </c>
      <c r="C6" s="2">
        <v>22682</v>
      </c>
      <c r="D6" s="2">
        <v>10121</v>
      </c>
      <c r="E6" s="2">
        <v>9583</v>
      </c>
      <c r="F6" s="2">
        <v>45961</v>
      </c>
    </row>
    <row r="7" spans="1:6" x14ac:dyDescent="0.25">
      <c r="A7" s="1" t="s">
        <v>34</v>
      </c>
      <c r="B7" s="2">
        <v>2511</v>
      </c>
      <c r="C7" s="2">
        <v>22031</v>
      </c>
      <c r="D7" s="2">
        <v>5303</v>
      </c>
      <c r="E7" s="2">
        <v>6009</v>
      </c>
      <c r="F7" s="2">
        <v>35854</v>
      </c>
    </row>
    <row r="8" spans="1:6" x14ac:dyDescent="0.25">
      <c r="A8" s="1" t="s">
        <v>33</v>
      </c>
      <c r="B8" s="2">
        <v>7356</v>
      </c>
      <c r="C8" s="2">
        <v>20401</v>
      </c>
      <c r="D8" s="2">
        <v>10180</v>
      </c>
      <c r="E8" s="2">
        <v>6640</v>
      </c>
      <c r="F8" s="2">
        <v>44577</v>
      </c>
    </row>
    <row r="9" spans="1:6" x14ac:dyDescent="0.25">
      <c r="A9" s="1" t="s">
        <v>38</v>
      </c>
      <c r="B9" s="2">
        <v>18197</v>
      </c>
      <c r="C9" s="2">
        <v>87166</v>
      </c>
      <c r="D9" s="2">
        <v>31992</v>
      </c>
      <c r="E9" s="2">
        <v>27310</v>
      </c>
      <c r="F9" s="2">
        <v>164665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7"/>
  <sheetViews>
    <sheetView workbookViewId="0">
      <selection activeCell="A3" sqref="A3"/>
    </sheetView>
  </sheetViews>
  <sheetFormatPr defaultRowHeight="15" x14ac:dyDescent="0.25"/>
  <cols>
    <col min="1" max="1" width="18.28515625" customWidth="1"/>
    <col min="2" max="2" width="16.28515625" customWidth="1"/>
    <col min="3" max="3" width="13.85546875" customWidth="1"/>
    <col min="4" max="4" width="12.7109375" customWidth="1"/>
    <col min="5" max="5" width="13.7109375" bestFit="1" customWidth="1"/>
    <col min="6" max="6" width="15.85546875" bestFit="1" customWidth="1"/>
    <col min="7" max="7" width="11.28515625" bestFit="1" customWidth="1"/>
  </cols>
  <sheetData>
    <row r="3" spans="1:7" x14ac:dyDescent="0.25">
      <c r="A3" s="3" t="s">
        <v>36</v>
      </c>
      <c r="B3" s="3" t="s">
        <v>47</v>
      </c>
    </row>
    <row r="4" spans="1:7" x14ac:dyDescent="0.25">
      <c r="A4" s="3" t="s">
        <v>37</v>
      </c>
      <c r="B4" t="s">
        <v>12</v>
      </c>
      <c r="C4" t="s">
        <v>13</v>
      </c>
      <c r="D4" t="s">
        <v>29</v>
      </c>
      <c r="E4" t="s">
        <v>28</v>
      </c>
      <c r="F4" t="s">
        <v>11</v>
      </c>
      <c r="G4" t="s">
        <v>38</v>
      </c>
    </row>
    <row r="5" spans="1:7" x14ac:dyDescent="0.25">
      <c r="A5" s="1" t="s">
        <v>16</v>
      </c>
      <c r="B5" s="2">
        <v>277</v>
      </c>
      <c r="C5" s="2">
        <v>2010</v>
      </c>
      <c r="D5" s="2">
        <v>1221</v>
      </c>
      <c r="E5" s="2">
        <v>5493</v>
      </c>
      <c r="F5" s="2">
        <v>1969</v>
      </c>
      <c r="G5" s="2">
        <v>10970</v>
      </c>
    </row>
    <row r="6" spans="1:7" x14ac:dyDescent="0.25">
      <c r="A6" s="1" t="s">
        <v>17</v>
      </c>
      <c r="B6" s="2">
        <v>2261</v>
      </c>
      <c r="C6" s="2">
        <v>2196</v>
      </c>
      <c r="D6" s="2">
        <v>3510</v>
      </c>
      <c r="E6" s="2">
        <v>5314</v>
      </c>
      <c r="F6" s="2">
        <v>2972</v>
      </c>
      <c r="G6" s="2">
        <v>16253</v>
      </c>
    </row>
    <row r="7" spans="1:7" x14ac:dyDescent="0.25">
      <c r="A7" s="1" t="s">
        <v>19</v>
      </c>
      <c r="B7" s="2">
        <v>1603</v>
      </c>
      <c r="C7" s="2">
        <v>1963</v>
      </c>
      <c r="D7" s="2">
        <v>819</v>
      </c>
      <c r="E7" s="2">
        <v>7963</v>
      </c>
      <c r="F7" s="2">
        <v>1605</v>
      </c>
      <c r="G7" s="2">
        <v>13953</v>
      </c>
    </row>
    <row r="8" spans="1:7" x14ac:dyDescent="0.25">
      <c r="A8" s="1" t="s">
        <v>18</v>
      </c>
      <c r="B8" s="2">
        <v>737</v>
      </c>
      <c r="C8" s="2">
        <v>2415</v>
      </c>
      <c r="D8" s="2"/>
      <c r="E8" s="2">
        <v>6809</v>
      </c>
      <c r="F8" s="2">
        <v>1157</v>
      </c>
      <c r="G8" s="2">
        <v>11118</v>
      </c>
    </row>
    <row r="9" spans="1:7" x14ac:dyDescent="0.25">
      <c r="A9" s="1" t="s">
        <v>20</v>
      </c>
      <c r="B9" s="2">
        <v>2605</v>
      </c>
      <c r="C9" s="2">
        <v>474</v>
      </c>
      <c r="D9" s="2">
        <v>958</v>
      </c>
      <c r="E9" s="2">
        <v>8445</v>
      </c>
      <c r="F9" s="2">
        <v>1476</v>
      </c>
      <c r="G9" s="2">
        <v>13958</v>
      </c>
    </row>
    <row r="10" spans="1:7" x14ac:dyDescent="0.25">
      <c r="A10" s="1" t="s">
        <v>21</v>
      </c>
      <c r="B10" s="2">
        <v>1750</v>
      </c>
      <c r="C10" s="2">
        <v>4255</v>
      </c>
      <c r="D10" s="2">
        <v>2320</v>
      </c>
      <c r="E10" s="2">
        <v>5574</v>
      </c>
      <c r="F10" s="2">
        <v>2133</v>
      </c>
      <c r="G10" s="2">
        <v>16032</v>
      </c>
    </row>
    <row r="11" spans="1:7" x14ac:dyDescent="0.25">
      <c r="A11" s="1" t="s">
        <v>22</v>
      </c>
      <c r="B11" s="2">
        <v>2253</v>
      </c>
      <c r="C11" s="2">
        <v>875</v>
      </c>
      <c r="D11" s="2">
        <v>2163</v>
      </c>
      <c r="E11" s="2">
        <v>3728</v>
      </c>
      <c r="F11" s="2">
        <v>2373</v>
      </c>
      <c r="G11" s="2">
        <v>11392</v>
      </c>
    </row>
    <row r="12" spans="1:7" x14ac:dyDescent="0.25">
      <c r="A12" s="1" t="s">
        <v>23</v>
      </c>
      <c r="B12" s="2">
        <v>1221</v>
      </c>
      <c r="C12" s="2">
        <v>5541</v>
      </c>
      <c r="D12" s="2">
        <v>185</v>
      </c>
      <c r="E12" s="2">
        <v>6617</v>
      </c>
      <c r="F12" s="2">
        <v>3865</v>
      </c>
      <c r="G12" s="2">
        <v>17429</v>
      </c>
    </row>
    <row r="13" spans="1:7" x14ac:dyDescent="0.25">
      <c r="A13" s="1" t="s">
        <v>24</v>
      </c>
      <c r="B13" s="2">
        <v>1803</v>
      </c>
      <c r="C13" s="2">
        <v>3482</v>
      </c>
      <c r="D13" s="2">
        <v>291</v>
      </c>
      <c r="E13" s="2">
        <v>8654</v>
      </c>
      <c r="F13" s="2">
        <v>1983</v>
      </c>
      <c r="G13" s="2">
        <v>16213</v>
      </c>
    </row>
    <row r="14" spans="1:7" x14ac:dyDescent="0.25">
      <c r="A14" s="1" t="s">
        <v>25</v>
      </c>
      <c r="B14" s="2">
        <v>1412</v>
      </c>
      <c r="C14" s="2">
        <v>1025</v>
      </c>
      <c r="D14" s="2"/>
      <c r="E14" s="2">
        <v>10002</v>
      </c>
      <c r="F14" s="2">
        <v>2041</v>
      </c>
      <c r="G14" s="2">
        <v>14480</v>
      </c>
    </row>
    <row r="15" spans="1:7" x14ac:dyDescent="0.25">
      <c r="A15" s="1" t="s">
        <v>26</v>
      </c>
      <c r="B15" s="2">
        <v>1714</v>
      </c>
      <c r="C15" s="2">
        <v>3773</v>
      </c>
      <c r="D15" s="2"/>
      <c r="E15" s="2">
        <v>5576</v>
      </c>
      <c r="F15" s="2">
        <v>1153</v>
      </c>
      <c r="G15" s="2">
        <v>12216</v>
      </c>
    </row>
    <row r="16" spans="1:7" x14ac:dyDescent="0.25">
      <c r="A16" s="1" t="s">
        <v>27</v>
      </c>
      <c r="B16" s="2">
        <v>1097</v>
      </c>
      <c r="C16" s="2">
        <v>1657</v>
      </c>
      <c r="D16" s="2">
        <v>881</v>
      </c>
      <c r="E16" s="2">
        <v>4573</v>
      </c>
      <c r="F16" s="2">
        <v>2443</v>
      </c>
      <c r="G16" s="2">
        <v>10651</v>
      </c>
    </row>
    <row r="17" spans="1:7" x14ac:dyDescent="0.25">
      <c r="A17" s="1" t="s">
        <v>38</v>
      </c>
      <c r="B17" s="2">
        <v>18733</v>
      </c>
      <c r="C17" s="2">
        <v>29666</v>
      </c>
      <c r="D17" s="2">
        <v>12348</v>
      </c>
      <c r="E17" s="2">
        <v>78748</v>
      </c>
      <c r="F17" s="2">
        <v>25170</v>
      </c>
      <c r="G17" s="2">
        <v>164665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workbookViewId="0">
      <selection activeCell="A3" sqref="A3"/>
    </sheetView>
  </sheetViews>
  <sheetFormatPr defaultRowHeight="15" x14ac:dyDescent="0.25"/>
  <cols>
    <col min="1" max="1" width="13.140625" customWidth="1"/>
    <col min="2" max="2" width="12.42578125" customWidth="1"/>
    <col min="3" max="3" width="18.28515625" customWidth="1"/>
    <col min="4" max="4" width="12" customWidth="1"/>
    <col min="5" max="5" width="8.5703125" customWidth="1"/>
    <col min="6" max="6" width="11.28515625" customWidth="1"/>
    <col min="7" max="7" width="5" customWidth="1"/>
    <col min="8" max="10" width="4" customWidth="1"/>
    <col min="11" max="11" width="3" customWidth="1"/>
    <col min="12" max="13" width="4" customWidth="1"/>
    <col min="14" max="14" width="5" customWidth="1"/>
    <col min="15" max="15" width="11.28515625" bestFit="1" customWidth="1"/>
  </cols>
  <sheetData>
    <row r="3" spans="1:3" x14ac:dyDescent="0.25">
      <c r="A3" s="3" t="s">
        <v>37</v>
      </c>
      <c r="B3" t="s">
        <v>53</v>
      </c>
      <c r="C3" t="s">
        <v>36</v>
      </c>
    </row>
    <row r="4" spans="1:3" x14ac:dyDescent="0.25">
      <c r="A4" s="1">
        <v>18</v>
      </c>
      <c r="B4" s="2">
        <v>22</v>
      </c>
      <c r="C4" s="2">
        <v>7535</v>
      </c>
    </row>
    <row r="5" spans="1:3" x14ac:dyDescent="0.25">
      <c r="A5" s="1">
        <v>19</v>
      </c>
      <c r="B5" s="2">
        <v>28</v>
      </c>
      <c r="C5" s="2">
        <v>11916</v>
      </c>
    </row>
    <row r="6" spans="1:3" x14ac:dyDescent="0.25">
      <c r="A6" s="1">
        <v>20</v>
      </c>
      <c r="B6" s="2">
        <v>44</v>
      </c>
      <c r="C6" s="2">
        <v>18663</v>
      </c>
    </row>
    <row r="7" spans="1:3" x14ac:dyDescent="0.25">
      <c r="A7" s="1">
        <v>22</v>
      </c>
      <c r="B7" s="2">
        <v>57</v>
      </c>
      <c r="C7" s="2">
        <v>24250</v>
      </c>
    </row>
    <row r="8" spans="1:3" x14ac:dyDescent="0.25">
      <c r="A8" s="1">
        <v>23</v>
      </c>
      <c r="B8" s="2">
        <v>73</v>
      </c>
      <c r="C8" s="2">
        <v>28908</v>
      </c>
    </row>
    <row r="9" spans="1:3" x14ac:dyDescent="0.25">
      <c r="A9" s="1">
        <v>25</v>
      </c>
      <c r="B9" s="2">
        <v>52</v>
      </c>
      <c r="C9" s="2">
        <v>23072</v>
      </c>
    </row>
    <row r="10" spans="1:3" x14ac:dyDescent="0.25">
      <c r="A10" s="1">
        <v>28</v>
      </c>
      <c r="B10" s="2">
        <v>15</v>
      </c>
      <c r="C10" s="2">
        <v>5601</v>
      </c>
    </row>
    <row r="11" spans="1:3" x14ac:dyDescent="0.25">
      <c r="A11" s="1">
        <v>31</v>
      </c>
      <c r="B11" s="2">
        <v>8</v>
      </c>
      <c r="C11" s="2">
        <v>3592</v>
      </c>
    </row>
    <row r="12" spans="1:3" x14ac:dyDescent="0.25">
      <c r="A12" s="1">
        <v>32</v>
      </c>
      <c r="B12" s="2">
        <v>16</v>
      </c>
      <c r="C12" s="2">
        <v>6005</v>
      </c>
    </row>
    <row r="13" spans="1:3" x14ac:dyDescent="0.25">
      <c r="A13" s="1">
        <v>53</v>
      </c>
      <c r="B13" s="2">
        <v>1</v>
      </c>
      <c r="C13" s="2">
        <v>196</v>
      </c>
    </row>
    <row r="14" spans="1:3" x14ac:dyDescent="0.25">
      <c r="A14" s="1">
        <v>55</v>
      </c>
      <c r="B14" s="2">
        <v>9</v>
      </c>
      <c r="C14" s="2">
        <v>5019</v>
      </c>
    </row>
    <row r="15" spans="1:3" x14ac:dyDescent="0.25">
      <c r="A15" s="1">
        <v>57</v>
      </c>
      <c r="B15" s="2">
        <v>14</v>
      </c>
      <c r="C15" s="2">
        <v>7274</v>
      </c>
    </row>
    <row r="16" spans="1:3" x14ac:dyDescent="0.25">
      <c r="A16" s="1">
        <v>60</v>
      </c>
      <c r="B16" s="2">
        <v>49</v>
      </c>
      <c r="C16" s="2">
        <v>22634</v>
      </c>
    </row>
    <row r="17" spans="1:3" x14ac:dyDescent="0.25">
      <c r="A17" s="1" t="s">
        <v>38</v>
      </c>
      <c r="B17" s="2">
        <v>388</v>
      </c>
      <c r="C17" s="2">
        <v>164665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A3" sqref="A3"/>
    </sheetView>
  </sheetViews>
  <sheetFormatPr defaultRowHeight="15" x14ac:dyDescent="0.25"/>
  <cols>
    <col min="1" max="1" width="13.140625" bestFit="1" customWidth="1"/>
    <col min="2" max="2" width="15.85546875" bestFit="1" customWidth="1"/>
    <col min="3" max="3" width="18.28515625" bestFit="1" customWidth="1"/>
  </cols>
  <sheetData>
    <row r="3" spans="1:3" x14ac:dyDescent="0.25">
      <c r="A3" s="3" t="s">
        <v>37</v>
      </c>
      <c r="B3" t="s">
        <v>48</v>
      </c>
      <c r="C3" t="s">
        <v>36</v>
      </c>
    </row>
    <row r="4" spans="1:3" x14ac:dyDescent="0.25">
      <c r="A4" s="1" t="s">
        <v>6</v>
      </c>
      <c r="B4" s="2">
        <v>166</v>
      </c>
      <c r="C4" s="2">
        <v>72032</v>
      </c>
    </row>
    <row r="5" spans="1:3" x14ac:dyDescent="0.25">
      <c r="A5" s="1" t="s">
        <v>9</v>
      </c>
      <c r="B5" s="2">
        <v>222</v>
      </c>
      <c r="C5" s="2">
        <v>92633</v>
      </c>
    </row>
    <row r="6" spans="1:3" x14ac:dyDescent="0.25">
      <c r="A6" s="1" t="s">
        <v>38</v>
      </c>
      <c r="B6" s="2">
        <v>388</v>
      </c>
      <c r="C6" s="2">
        <v>164665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E1" sqref="E1"/>
    </sheetView>
  </sheetViews>
  <sheetFormatPr defaultRowHeight="15" x14ac:dyDescent="0.25"/>
  <cols>
    <col min="1" max="1" width="13.140625" bestFit="1" customWidth="1"/>
    <col min="2" max="2" width="19.7109375" bestFit="1" customWidth="1"/>
    <col min="3" max="3" width="18.28515625" bestFit="1" customWidth="1"/>
  </cols>
  <sheetData>
    <row r="3" spans="1:2" x14ac:dyDescent="0.25">
      <c r="A3" s="3" t="s">
        <v>37</v>
      </c>
      <c r="B3" t="s">
        <v>54</v>
      </c>
    </row>
    <row r="4" spans="1:2" x14ac:dyDescent="0.25">
      <c r="A4" s="1" t="s">
        <v>16</v>
      </c>
      <c r="B4" s="2">
        <v>28</v>
      </c>
    </row>
    <row r="5" spans="1:2" x14ac:dyDescent="0.25">
      <c r="A5" s="1" t="s">
        <v>17</v>
      </c>
      <c r="B5" s="2">
        <v>35</v>
      </c>
    </row>
    <row r="6" spans="1:2" x14ac:dyDescent="0.25">
      <c r="A6" s="1" t="s">
        <v>19</v>
      </c>
      <c r="B6" s="2">
        <v>30</v>
      </c>
    </row>
    <row r="7" spans="1:2" x14ac:dyDescent="0.25">
      <c r="A7" s="1" t="s">
        <v>18</v>
      </c>
      <c r="B7" s="2">
        <v>29</v>
      </c>
    </row>
    <row r="8" spans="1:2" x14ac:dyDescent="0.25">
      <c r="A8" s="1" t="s">
        <v>20</v>
      </c>
      <c r="B8" s="2">
        <v>29</v>
      </c>
    </row>
    <row r="9" spans="1:2" x14ac:dyDescent="0.25">
      <c r="A9" s="1" t="s">
        <v>21</v>
      </c>
      <c r="B9" s="2">
        <v>32</v>
      </c>
    </row>
    <row r="10" spans="1:2" x14ac:dyDescent="0.25">
      <c r="A10" s="1" t="s">
        <v>22</v>
      </c>
      <c r="B10" s="2">
        <v>31</v>
      </c>
    </row>
    <row r="11" spans="1:2" x14ac:dyDescent="0.25">
      <c r="A11" s="1" t="s">
        <v>23</v>
      </c>
      <c r="B11" s="2">
        <v>39</v>
      </c>
    </row>
    <row r="12" spans="1:2" x14ac:dyDescent="0.25">
      <c r="A12" s="1" t="s">
        <v>24</v>
      </c>
      <c r="B12" s="2">
        <v>39</v>
      </c>
    </row>
    <row r="13" spans="1:2" x14ac:dyDescent="0.25">
      <c r="A13" s="1" t="s">
        <v>25</v>
      </c>
      <c r="B13" s="2">
        <v>34</v>
      </c>
    </row>
    <row r="14" spans="1:2" x14ac:dyDescent="0.25">
      <c r="A14" s="1" t="s">
        <v>26</v>
      </c>
      <c r="B14" s="2">
        <v>33</v>
      </c>
    </row>
    <row r="15" spans="1:2" x14ac:dyDescent="0.25">
      <c r="A15" s="1" t="s">
        <v>27</v>
      </c>
      <c r="B15" s="2">
        <v>29</v>
      </c>
    </row>
    <row r="16" spans="1:2" x14ac:dyDescent="0.25">
      <c r="A16" s="1" t="s">
        <v>38</v>
      </c>
      <c r="B16" s="2">
        <v>388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9"/>
  <sheetViews>
    <sheetView topLeftCell="A2" workbookViewId="0">
      <selection sqref="A1:I389"/>
    </sheetView>
  </sheetViews>
  <sheetFormatPr defaultRowHeight="15" x14ac:dyDescent="0.25"/>
  <cols>
    <col min="1" max="1" width="15.28515625" customWidth="1"/>
    <col min="3" max="3" width="16.28515625" bestFit="1" customWidth="1"/>
    <col min="4" max="4" width="16.28515625" customWidth="1"/>
    <col min="5" max="5" width="9.7109375" customWidth="1"/>
    <col min="6" max="6" width="11.5703125" customWidth="1"/>
    <col min="7" max="7" width="15.7109375" bestFit="1" customWidth="1"/>
    <col min="8" max="8" width="9.28515625" bestFit="1" customWidth="1"/>
    <col min="9" max="9" width="13.5703125" customWidth="1"/>
  </cols>
  <sheetData>
    <row r="1" spans="1:9" x14ac:dyDescent="0.25">
      <c r="A1" t="s">
        <v>0</v>
      </c>
      <c r="B1" t="s">
        <v>1</v>
      </c>
      <c r="C1" t="s">
        <v>14</v>
      </c>
      <c r="D1" t="s">
        <v>30</v>
      </c>
      <c r="E1" t="s">
        <v>2</v>
      </c>
      <c r="F1" t="s">
        <v>15</v>
      </c>
      <c r="G1" t="s">
        <v>35</v>
      </c>
      <c r="H1" t="s">
        <v>3</v>
      </c>
      <c r="I1" t="s">
        <v>4</v>
      </c>
    </row>
    <row r="2" spans="1:9" x14ac:dyDescent="0.25">
      <c r="A2">
        <v>1</v>
      </c>
      <c r="B2">
        <v>20</v>
      </c>
      <c r="C2" t="str">
        <f t="shared" ref="C2:C65" si="0">IF(B2&lt;=20,"Teenage",IF(AND(B2&gt;20,B2&lt;39),"Adult",IF(AND(B2&gt;40,B2&lt;59),"Middle age Adult",IF(B2&lt;=60,"Senior Adult",""))))</f>
        <v>Teenage</v>
      </c>
      <c r="D2" t="s">
        <v>31</v>
      </c>
      <c r="E2" t="s">
        <v>6</v>
      </c>
      <c r="F2" t="s">
        <v>16</v>
      </c>
      <c r="G2" t="s">
        <v>28</v>
      </c>
      <c r="H2" t="s">
        <v>7</v>
      </c>
      <c r="I2">
        <v>322</v>
      </c>
    </row>
    <row r="3" spans="1:9" x14ac:dyDescent="0.25">
      <c r="A3">
        <v>2</v>
      </c>
      <c r="B3">
        <v>19</v>
      </c>
      <c r="C3" t="str">
        <f t="shared" si="0"/>
        <v>Teenage</v>
      </c>
      <c r="D3" t="s">
        <v>32</v>
      </c>
      <c r="E3" t="s">
        <v>6</v>
      </c>
      <c r="F3" t="s">
        <v>17</v>
      </c>
      <c r="G3" t="s">
        <v>29</v>
      </c>
      <c r="H3" t="s">
        <v>8</v>
      </c>
      <c r="I3">
        <v>235</v>
      </c>
    </row>
    <row r="4" spans="1:9" x14ac:dyDescent="0.25">
      <c r="A4">
        <v>3</v>
      </c>
      <c r="B4">
        <v>22</v>
      </c>
      <c r="C4" t="str">
        <f t="shared" si="0"/>
        <v>Adult</v>
      </c>
      <c r="D4" t="s">
        <v>33</v>
      </c>
      <c r="E4" t="s">
        <v>9</v>
      </c>
      <c r="F4" t="s">
        <v>19</v>
      </c>
      <c r="G4" t="s">
        <v>29</v>
      </c>
      <c r="H4" t="s">
        <v>10</v>
      </c>
      <c r="I4">
        <v>342</v>
      </c>
    </row>
    <row r="5" spans="1:9" x14ac:dyDescent="0.25">
      <c r="A5">
        <v>4</v>
      </c>
      <c r="B5">
        <v>22</v>
      </c>
      <c r="C5" t="str">
        <f t="shared" si="0"/>
        <v>Adult</v>
      </c>
      <c r="D5" t="s">
        <v>34</v>
      </c>
      <c r="E5" t="s">
        <v>6</v>
      </c>
      <c r="F5" t="s">
        <v>18</v>
      </c>
      <c r="G5" t="s">
        <v>28</v>
      </c>
      <c r="H5" t="s">
        <v>8</v>
      </c>
      <c r="I5">
        <v>157</v>
      </c>
    </row>
    <row r="6" spans="1:9" x14ac:dyDescent="0.25">
      <c r="A6">
        <v>5</v>
      </c>
      <c r="B6">
        <v>22</v>
      </c>
      <c r="C6" t="str">
        <f t="shared" si="0"/>
        <v>Adult</v>
      </c>
      <c r="D6" t="s">
        <v>31</v>
      </c>
      <c r="E6" t="s">
        <v>9</v>
      </c>
      <c r="F6" t="s">
        <v>20</v>
      </c>
      <c r="G6" t="s">
        <v>29</v>
      </c>
      <c r="H6" t="s">
        <v>10</v>
      </c>
      <c r="I6">
        <v>445</v>
      </c>
    </row>
    <row r="7" spans="1:9" x14ac:dyDescent="0.25">
      <c r="A7">
        <v>6</v>
      </c>
      <c r="B7">
        <v>18</v>
      </c>
      <c r="C7" t="str">
        <f t="shared" si="0"/>
        <v>Teenage</v>
      </c>
      <c r="D7" t="s">
        <v>33</v>
      </c>
      <c r="E7" t="s">
        <v>6</v>
      </c>
      <c r="F7" t="s">
        <v>21</v>
      </c>
      <c r="G7" t="s">
        <v>11</v>
      </c>
      <c r="H7" t="s">
        <v>10</v>
      </c>
      <c r="I7">
        <v>489</v>
      </c>
    </row>
    <row r="8" spans="1:9" x14ac:dyDescent="0.25">
      <c r="A8">
        <v>7</v>
      </c>
      <c r="B8">
        <v>22</v>
      </c>
      <c r="C8" t="str">
        <f t="shared" si="0"/>
        <v>Adult</v>
      </c>
      <c r="D8" t="s">
        <v>34</v>
      </c>
      <c r="E8" t="s">
        <v>9</v>
      </c>
      <c r="F8" t="s">
        <v>22</v>
      </c>
      <c r="G8" t="s">
        <v>28</v>
      </c>
      <c r="H8" t="s">
        <v>10</v>
      </c>
      <c r="I8">
        <v>334</v>
      </c>
    </row>
    <row r="9" spans="1:9" x14ac:dyDescent="0.25">
      <c r="A9">
        <v>8</v>
      </c>
      <c r="B9">
        <v>60</v>
      </c>
      <c r="C9" t="str">
        <f t="shared" si="0"/>
        <v>Senior Adult</v>
      </c>
      <c r="D9" t="s">
        <v>32</v>
      </c>
      <c r="E9" t="s">
        <v>6</v>
      </c>
      <c r="F9" t="s">
        <v>23</v>
      </c>
      <c r="G9" t="s">
        <v>28</v>
      </c>
      <c r="H9" t="s">
        <v>5</v>
      </c>
      <c r="I9">
        <v>574</v>
      </c>
    </row>
    <row r="10" spans="1:9" x14ac:dyDescent="0.25">
      <c r="A10">
        <v>9</v>
      </c>
      <c r="B10">
        <v>23</v>
      </c>
      <c r="C10" t="str">
        <f t="shared" si="0"/>
        <v>Adult</v>
      </c>
      <c r="D10" t="s">
        <v>32</v>
      </c>
      <c r="E10" t="s">
        <v>6</v>
      </c>
      <c r="F10" t="s">
        <v>24</v>
      </c>
      <c r="G10" t="s">
        <v>28</v>
      </c>
      <c r="H10" t="s">
        <v>5</v>
      </c>
      <c r="I10">
        <v>296</v>
      </c>
    </row>
    <row r="11" spans="1:9" x14ac:dyDescent="0.25">
      <c r="A11">
        <v>10</v>
      </c>
      <c r="B11">
        <v>23</v>
      </c>
      <c r="C11" t="str">
        <f t="shared" si="0"/>
        <v>Adult</v>
      </c>
      <c r="D11" t="s">
        <v>33</v>
      </c>
      <c r="E11" t="s">
        <v>6</v>
      </c>
      <c r="F11" t="s">
        <v>25</v>
      </c>
      <c r="G11" t="s">
        <v>28</v>
      </c>
      <c r="H11" t="s">
        <v>10</v>
      </c>
      <c r="I11">
        <v>206</v>
      </c>
    </row>
    <row r="12" spans="1:9" x14ac:dyDescent="0.25">
      <c r="A12">
        <v>11</v>
      </c>
      <c r="B12">
        <v>22</v>
      </c>
      <c r="C12" t="str">
        <f t="shared" si="0"/>
        <v>Adult</v>
      </c>
      <c r="D12" t="s">
        <v>32</v>
      </c>
      <c r="E12" t="s">
        <v>6</v>
      </c>
      <c r="F12" t="s">
        <v>26</v>
      </c>
      <c r="G12" t="s">
        <v>28</v>
      </c>
      <c r="H12" t="s">
        <v>8</v>
      </c>
      <c r="I12">
        <v>200</v>
      </c>
    </row>
    <row r="13" spans="1:9" x14ac:dyDescent="0.25">
      <c r="A13">
        <v>12</v>
      </c>
      <c r="B13">
        <v>23</v>
      </c>
      <c r="C13" t="str">
        <f t="shared" si="0"/>
        <v>Adult</v>
      </c>
      <c r="D13" t="s">
        <v>33</v>
      </c>
      <c r="E13" t="s">
        <v>9</v>
      </c>
      <c r="F13" t="s">
        <v>27</v>
      </c>
      <c r="G13" t="s">
        <v>29</v>
      </c>
      <c r="H13" t="s">
        <v>10</v>
      </c>
      <c r="I13">
        <v>597</v>
      </c>
    </row>
    <row r="14" spans="1:9" x14ac:dyDescent="0.25">
      <c r="A14">
        <v>13</v>
      </c>
      <c r="B14">
        <v>23</v>
      </c>
      <c r="C14" t="str">
        <f t="shared" si="0"/>
        <v>Adult</v>
      </c>
      <c r="D14" t="s">
        <v>33</v>
      </c>
      <c r="E14" t="s">
        <v>9</v>
      </c>
      <c r="F14" t="s">
        <v>17</v>
      </c>
      <c r="G14" t="s">
        <v>28</v>
      </c>
      <c r="H14" t="s">
        <v>8</v>
      </c>
      <c r="I14">
        <v>155</v>
      </c>
    </row>
    <row r="15" spans="1:9" x14ac:dyDescent="0.25">
      <c r="A15">
        <v>14</v>
      </c>
      <c r="B15">
        <v>19</v>
      </c>
      <c r="C15" t="str">
        <f t="shared" si="0"/>
        <v>Teenage</v>
      </c>
      <c r="D15" t="s">
        <v>31</v>
      </c>
      <c r="E15" t="s">
        <v>9</v>
      </c>
      <c r="F15" t="s">
        <v>23</v>
      </c>
      <c r="G15" t="s">
        <v>28</v>
      </c>
      <c r="H15" t="s">
        <v>5</v>
      </c>
      <c r="I15">
        <v>171</v>
      </c>
    </row>
    <row r="16" spans="1:9" x14ac:dyDescent="0.25">
      <c r="A16">
        <v>15</v>
      </c>
      <c r="B16">
        <v>23</v>
      </c>
      <c r="C16" t="str">
        <f t="shared" si="0"/>
        <v>Adult</v>
      </c>
      <c r="D16" t="s">
        <v>32</v>
      </c>
      <c r="E16" t="s">
        <v>6</v>
      </c>
      <c r="F16" t="s">
        <v>24</v>
      </c>
      <c r="G16" t="s">
        <v>12</v>
      </c>
      <c r="H16" t="s">
        <v>8</v>
      </c>
      <c r="I16">
        <v>233</v>
      </c>
    </row>
    <row r="17" spans="1:9" x14ac:dyDescent="0.25">
      <c r="A17">
        <v>16</v>
      </c>
      <c r="B17">
        <v>60</v>
      </c>
      <c r="C17" t="str">
        <f t="shared" si="0"/>
        <v>Senior Adult</v>
      </c>
      <c r="D17" t="s">
        <v>34</v>
      </c>
      <c r="E17" t="s">
        <v>6</v>
      </c>
      <c r="F17" t="s">
        <v>25</v>
      </c>
      <c r="G17" t="s">
        <v>28</v>
      </c>
      <c r="H17" t="s">
        <v>10</v>
      </c>
      <c r="I17">
        <v>508</v>
      </c>
    </row>
    <row r="18" spans="1:9" x14ac:dyDescent="0.25">
      <c r="A18">
        <v>17</v>
      </c>
      <c r="B18">
        <v>28</v>
      </c>
      <c r="C18" t="str">
        <f t="shared" si="0"/>
        <v>Adult</v>
      </c>
      <c r="D18" t="s">
        <v>31</v>
      </c>
      <c r="E18" t="s">
        <v>6</v>
      </c>
      <c r="F18" t="s">
        <v>19</v>
      </c>
      <c r="G18" t="s">
        <v>13</v>
      </c>
      <c r="H18" t="s">
        <v>5</v>
      </c>
      <c r="I18">
        <v>488</v>
      </c>
    </row>
    <row r="19" spans="1:9" x14ac:dyDescent="0.25">
      <c r="A19">
        <v>18</v>
      </c>
      <c r="B19">
        <v>23</v>
      </c>
      <c r="C19" t="str">
        <f t="shared" si="0"/>
        <v>Adult</v>
      </c>
      <c r="D19" t="s">
        <v>33</v>
      </c>
      <c r="E19" t="s">
        <v>6</v>
      </c>
      <c r="F19" t="s">
        <v>18</v>
      </c>
      <c r="G19" t="s">
        <v>28</v>
      </c>
      <c r="H19" t="s">
        <v>10</v>
      </c>
      <c r="I19">
        <v>360</v>
      </c>
    </row>
    <row r="20" spans="1:9" x14ac:dyDescent="0.25">
      <c r="A20">
        <v>19</v>
      </c>
      <c r="B20">
        <v>25</v>
      </c>
      <c r="C20" t="str">
        <f t="shared" si="0"/>
        <v>Adult</v>
      </c>
      <c r="D20" t="s">
        <v>32</v>
      </c>
      <c r="E20" t="s">
        <v>9</v>
      </c>
      <c r="F20" t="s">
        <v>20</v>
      </c>
      <c r="G20" t="s">
        <v>28</v>
      </c>
      <c r="H20" t="s">
        <v>10</v>
      </c>
      <c r="I20">
        <v>499</v>
      </c>
    </row>
    <row r="21" spans="1:9" x14ac:dyDescent="0.25">
      <c r="A21">
        <v>20</v>
      </c>
      <c r="B21">
        <v>19</v>
      </c>
      <c r="C21" t="str">
        <f t="shared" si="0"/>
        <v>Teenage</v>
      </c>
      <c r="D21" t="s">
        <v>34</v>
      </c>
      <c r="E21" t="s">
        <v>6</v>
      </c>
      <c r="F21" t="s">
        <v>22</v>
      </c>
      <c r="G21" t="s">
        <v>29</v>
      </c>
      <c r="H21" t="s">
        <v>5</v>
      </c>
      <c r="I21">
        <v>297</v>
      </c>
    </row>
    <row r="22" spans="1:9" x14ac:dyDescent="0.25">
      <c r="A22">
        <v>21</v>
      </c>
      <c r="B22">
        <v>60</v>
      </c>
      <c r="C22" t="str">
        <f t="shared" si="0"/>
        <v>Senior Adult</v>
      </c>
      <c r="D22" t="s">
        <v>34</v>
      </c>
      <c r="E22" t="s">
        <v>9</v>
      </c>
      <c r="F22" t="s">
        <v>16</v>
      </c>
      <c r="G22" t="s">
        <v>28</v>
      </c>
      <c r="H22" t="s">
        <v>5</v>
      </c>
      <c r="I22">
        <v>892</v>
      </c>
    </row>
    <row r="23" spans="1:9" x14ac:dyDescent="0.25">
      <c r="A23">
        <v>22</v>
      </c>
      <c r="B23">
        <v>22</v>
      </c>
      <c r="C23" t="str">
        <f t="shared" si="0"/>
        <v>Adult</v>
      </c>
      <c r="D23" t="s">
        <v>34</v>
      </c>
      <c r="E23" t="s">
        <v>9</v>
      </c>
      <c r="F23" t="s">
        <v>27</v>
      </c>
      <c r="G23" t="s">
        <v>28</v>
      </c>
      <c r="H23" t="s">
        <v>8</v>
      </c>
      <c r="I23">
        <v>266</v>
      </c>
    </row>
    <row r="24" spans="1:9" x14ac:dyDescent="0.25">
      <c r="A24">
        <v>23</v>
      </c>
      <c r="B24">
        <v>22</v>
      </c>
      <c r="C24" t="str">
        <f t="shared" si="0"/>
        <v>Adult</v>
      </c>
      <c r="D24" t="s">
        <v>31</v>
      </c>
      <c r="E24" t="s">
        <v>6</v>
      </c>
      <c r="F24" t="s">
        <v>21</v>
      </c>
      <c r="G24" t="s">
        <v>28</v>
      </c>
      <c r="H24" t="s">
        <v>5</v>
      </c>
      <c r="I24">
        <v>829</v>
      </c>
    </row>
    <row r="25" spans="1:9" x14ac:dyDescent="0.25">
      <c r="A25">
        <v>24</v>
      </c>
      <c r="B25">
        <v>23</v>
      </c>
      <c r="C25" t="str">
        <f t="shared" si="0"/>
        <v>Adult</v>
      </c>
      <c r="D25" t="s">
        <v>33</v>
      </c>
      <c r="E25" t="s">
        <v>9</v>
      </c>
      <c r="F25" t="s">
        <v>26</v>
      </c>
      <c r="G25" t="s">
        <v>28</v>
      </c>
      <c r="H25" t="s">
        <v>10</v>
      </c>
      <c r="I25">
        <v>191</v>
      </c>
    </row>
    <row r="26" spans="1:9" x14ac:dyDescent="0.25">
      <c r="A26">
        <v>25</v>
      </c>
      <c r="B26">
        <v>19</v>
      </c>
      <c r="C26" t="str">
        <f t="shared" si="0"/>
        <v>Teenage</v>
      </c>
      <c r="D26" t="s">
        <v>32</v>
      </c>
      <c r="E26" t="s">
        <v>9</v>
      </c>
      <c r="F26" t="s">
        <v>16</v>
      </c>
      <c r="G26" t="s">
        <v>29</v>
      </c>
      <c r="H26" t="s">
        <v>7</v>
      </c>
      <c r="I26">
        <v>559</v>
      </c>
    </row>
    <row r="27" spans="1:9" x14ac:dyDescent="0.25">
      <c r="A27">
        <v>26</v>
      </c>
      <c r="B27">
        <v>25</v>
      </c>
      <c r="C27" t="str">
        <f t="shared" si="0"/>
        <v>Adult</v>
      </c>
      <c r="D27" t="s">
        <v>33</v>
      </c>
      <c r="E27" t="s">
        <v>9</v>
      </c>
      <c r="F27" t="s">
        <v>17</v>
      </c>
      <c r="G27" t="s">
        <v>28</v>
      </c>
      <c r="H27" t="s">
        <v>5</v>
      </c>
      <c r="I27">
        <v>438</v>
      </c>
    </row>
    <row r="28" spans="1:9" x14ac:dyDescent="0.25">
      <c r="A28">
        <v>27</v>
      </c>
      <c r="B28">
        <v>22</v>
      </c>
      <c r="C28" t="str">
        <f t="shared" si="0"/>
        <v>Adult</v>
      </c>
      <c r="D28" t="s">
        <v>31</v>
      </c>
      <c r="E28" t="s">
        <v>6</v>
      </c>
      <c r="F28" t="s">
        <v>19</v>
      </c>
      <c r="G28" t="s">
        <v>28</v>
      </c>
      <c r="H28" t="s">
        <v>10</v>
      </c>
      <c r="I28">
        <v>460</v>
      </c>
    </row>
    <row r="29" spans="1:9" x14ac:dyDescent="0.25">
      <c r="A29">
        <v>28</v>
      </c>
      <c r="B29">
        <v>22</v>
      </c>
      <c r="C29" t="str">
        <f t="shared" si="0"/>
        <v>Adult</v>
      </c>
      <c r="D29" t="s">
        <v>34</v>
      </c>
      <c r="E29" t="s">
        <v>9</v>
      </c>
      <c r="F29" t="s">
        <v>18</v>
      </c>
      <c r="G29" t="s">
        <v>28</v>
      </c>
      <c r="H29" t="s">
        <v>8</v>
      </c>
      <c r="I29">
        <v>286</v>
      </c>
    </row>
    <row r="30" spans="1:9" x14ac:dyDescent="0.25">
      <c r="A30">
        <v>29</v>
      </c>
      <c r="B30">
        <v>23</v>
      </c>
      <c r="C30" t="str">
        <f t="shared" si="0"/>
        <v>Adult</v>
      </c>
      <c r="D30" t="s">
        <v>32</v>
      </c>
      <c r="E30" t="s">
        <v>6</v>
      </c>
      <c r="F30" t="s">
        <v>20</v>
      </c>
      <c r="G30" t="s">
        <v>12</v>
      </c>
      <c r="H30" t="s">
        <v>8</v>
      </c>
      <c r="I30">
        <v>223</v>
      </c>
    </row>
    <row r="31" spans="1:9" x14ac:dyDescent="0.25">
      <c r="A31">
        <v>30</v>
      </c>
      <c r="B31">
        <v>22</v>
      </c>
      <c r="C31" t="str">
        <f t="shared" si="0"/>
        <v>Adult</v>
      </c>
      <c r="D31" t="s">
        <v>34</v>
      </c>
      <c r="E31" t="s">
        <v>9</v>
      </c>
      <c r="F31" t="s">
        <v>21</v>
      </c>
      <c r="G31" t="s">
        <v>29</v>
      </c>
      <c r="H31" t="s">
        <v>8</v>
      </c>
      <c r="I31">
        <v>297</v>
      </c>
    </row>
    <row r="32" spans="1:9" x14ac:dyDescent="0.25">
      <c r="A32">
        <v>31</v>
      </c>
      <c r="B32">
        <v>22</v>
      </c>
      <c r="C32" t="str">
        <f t="shared" si="0"/>
        <v>Adult</v>
      </c>
      <c r="D32" t="s">
        <v>33</v>
      </c>
      <c r="E32" t="s">
        <v>6</v>
      </c>
      <c r="F32" t="s">
        <v>22</v>
      </c>
      <c r="G32" t="s">
        <v>12</v>
      </c>
      <c r="H32" t="s">
        <v>10</v>
      </c>
      <c r="I32">
        <v>537</v>
      </c>
    </row>
    <row r="33" spans="1:9" x14ac:dyDescent="0.25">
      <c r="A33">
        <v>32</v>
      </c>
      <c r="B33">
        <v>22</v>
      </c>
      <c r="C33" t="str">
        <f t="shared" si="0"/>
        <v>Adult</v>
      </c>
      <c r="D33" t="s">
        <v>31</v>
      </c>
      <c r="E33" t="s">
        <v>9</v>
      </c>
      <c r="F33" t="s">
        <v>23</v>
      </c>
      <c r="G33" t="s">
        <v>28</v>
      </c>
      <c r="H33" t="s">
        <v>10</v>
      </c>
      <c r="I33">
        <v>467</v>
      </c>
    </row>
    <row r="34" spans="1:9" x14ac:dyDescent="0.25">
      <c r="A34">
        <v>33</v>
      </c>
      <c r="B34">
        <v>25</v>
      </c>
      <c r="C34" t="str">
        <f t="shared" si="0"/>
        <v>Adult</v>
      </c>
      <c r="D34" t="s">
        <v>31</v>
      </c>
      <c r="E34" t="s">
        <v>9</v>
      </c>
      <c r="F34" t="s">
        <v>24</v>
      </c>
      <c r="G34" t="s">
        <v>11</v>
      </c>
      <c r="H34" t="s">
        <v>10</v>
      </c>
      <c r="I34">
        <v>576</v>
      </c>
    </row>
    <row r="35" spans="1:9" x14ac:dyDescent="0.25">
      <c r="A35">
        <v>34</v>
      </c>
      <c r="B35">
        <v>22</v>
      </c>
      <c r="C35" t="str">
        <f t="shared" si="0"/>
        <v>Adult</v>
      </c>
      <c r="D35" t="s">
        <v>32</v>
      </c>
      <c r="E35" t="s">
        <v>6</v>
      </c>
      <c r="F35" t="s">
        <v>25</v>
      </c>
      <c r="G35" t="s">
        <v>12</v>
      </c>
      <c r="H35" t="s">
        <v>5</v>
      </c>
      <c r="I35">
        <v>905</v>
      </c>
    </row>
    <row r="36" spans="1:9" x14ac:dyDescent="0.25">
      <c r="A36">
        <v>35</v>
      </c>
      <c r="B36">
        <v>22</v>
      </c>
      <c r="C36" t="str">
        <f t="shared" si="0"/>
        <v>Adult</v>
      </c>
      <c r="D36" t="s">
        <v>33</v>
      </c>
      <c r="E36" t="s">
        <v>6</v>
      </c>
      <c r="F36" t="s">
        <v>26</v>
      </c>
      <c r="G36" t="s">
        <v>28</v>
      </c>
      <c r="H36" t="s">
        <v>10</v>
      </c>
      <c r="I36">
        <v>341</v>
      </c>
    </row>
    <row r="37" spans="1:9" x14ac:dyDescent="0.25">
      <c r="A37">
        <v>36</v>
      </c>
      <c r="B37">
        <v>25</v>
      </c>
      <c r="C37" t="str">
        <f t="shared" si="0"/>
        <v>Adult</v>
      </c>
      <c r="D37" t="s">
        <v>31</v>
      </c>
      <c r="E37" t="s">
        <v>9</v>
      </c>
      <c r="F37" t="s">
        <v>27</v>
      </c>
      <c r="G37" t="s">
        <v>12</v>
      </c>
      <c r="H37" t="s">
        <v>10</v>
      </c>
      <c r="I37">
        <v>555</v>
      </c>
    </row>
    <row r="38" spans="1:9" x14ac:dyDescent="0.25">
      <c r="A38">
        <v>37</v>
      </c>
      <c r="B38">
        <v>25</v>
      </c>
      <c r="C38" t="str">
        <f t="shared" si="0"/>
        <v>Adult</v>
      </c>
      <c r="D38" t="s">
        <v>34</v>
      </c>
      <c r="E38" t="s">
        <v>9</v>
      </c>
      <c r="F38" t="s">
        <v>16</v>
      </c>
      <c r="G38" t="s">
        <v>28</v>
      </c>
      <c r="H38" t="s">
        <v>10</v>
      </c>
      <c r="I38">
        <v>201</v>
      </c>
    </row>
    <row r="39" spans="1:9" x14ac:dyDescent="0.25">
      <c r="A39">
        <v>38</v>
      </c>
      <c r="B39">
        <v>32</v>
      </c>
      <c r="C39" t="str">
        <f t="shared" si="0"/>
        <v>Adult</v>
      </c>
      <c r="D39" t="s">
        <v>32</v>
      </c>
      <c r="E39" t="s">
        <v>6</v>
      </c>
      <c r="F39" t="s">
        <v>27</v>
      </c>
      <c r="G39" t="s">
        <v>28</v>
      </c>
      <c r="H39" t="s">
        <v>7</v>
      </c>
      <c r="I39">
        <v>441</v>
      </c>
    </row>
    <row r="40" spans="1:9" x14ac:dyDescent="0.25">
      <c r="A40">
        <v>39</v>
      </c>
      <c r="B40">
        <v>23</v>
      </c>
      <c r="C40" t="str">
        <f t="shared" si="0"/>
        <v>Adult</v>
      </c>
      <c r="D40" t="s">
        <v>31</v>
      </c>
      <c r="E40" t="s">
        <v>6</v>
      </c>
      <c r="F40" t="s">
        <v>21</v>
      </c>
      <c r="G40" t="s">
        <v>28</v>
      </c>
      <c r="H40" t="s">
        <v>8</v>
      </c>
      <c r="I40">
        <v>246</v>
      </c>
    </row>
    <row r="41" spans="1:9" x14ac:dyDescent="0.25">
      <c r="A41">
        <v>40</v>
      </c>
      <c r="B41">
        <v>23</v>
      </c>
      <c r="C41" t="str">
        <f t="shared" si="0"/>
        <v>Adult</v>
      </c>
      <c r="D41" t="s">
        <v>33</v>
      </c>
      <c r="E41" t="s">
        <v>6</v>
      </c>
      <c r="F41" t="s">
        <v>26</v>
      </c>
      <c r="G41" t="s">
        <v>28</v>
      </c>
      <c r="H41" t="s">
        <v>7</v>
      </c>
      <c r="I41">
        <v>296</v>
      </c>
    </row>
    <row r="42" spans="1:9" x14ac:dyDescent="0.25">
      <c r="A42">
        <v>41</v>
      </c>
      <c r="B42">
        <v>55</v>
      </c>
      <c r="C42" t="str">
        <f t="shared" si="0"/>
        <v>Middle age Adult</v>
      </c>
      <c r="D42" t="s">
        <v>31</v>
      </c>
      <c r="E42" t="s">
        <v>9</v>
      </c>
      <c r="F42" t="s">
        <v>17</v>
      </c>
      <c r="G42" t="s">
        <v>11</v>
      </c>
      <c r="H42" t="s">
        <v>10</v>
      </c>
      <c r="I42">
        <v>260</v>
      </c>
    </row>
    <row r="43" spans="1:9" x14ac:dyDescent="0.25">
      <c r="A43">
        <v>42</v>
      </c>
      <c r="B43">
        <v>23</v>
      </c>
      <c r="C43" t="str">
        <f t="shared" si="0"/>
        <v>Adult</v>
      </c>
      <c r="D43" t="s">
        <v>33</v>
      </c>
      <c r="E43" t="s">
        <v>9</v>
      </c>
      <c r="F43" t="s">
        <v>23</v>
      </c>
      <c r="G43" t="s">
        <v>28</v>
      </c>
      <c r="H43" t="s">
        <v>5</v>
      </c>
      <c r="I43">
        <v>260</v>
      </c>
    </row>
    <row r="44" spans="1:9" x14ac:dyDescent="0.25">
      <c r="A44">
        <v>43</v>
      </c>
      <c r="B44">
        <v>23</v>
      </c>
      <c r="C44" t="str">
        <f t="shared" si="0"/>
        <v>Adult</v>
      </c>
      <c r="D44" t="s">
        <v>31</v>
      </c>
      <c r="E44" t="s">
        <v>9</v>
      </c>
      <c r="F44" t="s">
        <v>24</v>
      </c>
      <c r="G44" t="s">
        <v>28</v>
      </c>
      <c r="H44" t="s">
        <v>10</v>
      </c>
      <c r="I44">
        <v>450</v>
      </c>
    </row>
    <row r="45" spans="1:9" x14ac:dyDescent="0.25">
      <c r="A45">
        <v>44</v>
      </c>
      <c r="B45">
        <v>22</v>
      </c>
      <c r="C45" t="str">
        <f t="shared" si="0"/>
        <v>Adult</v>
      </c>
      <c r="D45" t="s">
        <v>33</v>
      </c>
      <c r="E45" t="s">
        <v>6</v>
      </c>
      <c r="F45" t="s">
        <v>25</v>
      </c>
      <c r="G45" t="s">
        <v>28</v>
      </c>
      <c r="H45" t="s">
        <v>8</v>
      </c>
      <c r="I45">
        <v>277</v>
      </c>
    </row>
    <row r="46" spans="1:9" x14ac:dyDescent="0.25">
      <c r="A46">
        <v>45</v>
      </c>
      <c r="B46">
        <v>22</v>
      </c>
      <c r="C46" t="str">
        <f t="shared" si="0"/>
        <v>Adult</v>
      </c>
      <c r="D46" t="s">
        <v>33</v>
      </c>
      <c r="E46" t="s">
        <v>9</v>
      </c>
      <c r="F46" t="s">
        <v>19</v>
      </c>
      <c r="G46" t="s">
        <v>28</v>
      </c>
      <c r="H46" t="s">
        <v>10</v>
      </c>
      <c r="I46">
        <v>490</v>
      </c>
    </row>
    <row r="47" spans="1:9" x14ac:dyDescent="0.25">
      <c r="A47">
        <v>46</v>
      </c>
      <c r="B47">
        <v>18</v>
      </c>
      <c r="C47" t="str">
        <f t="shared" si="0"/>
        <v>Teenage</v>
      </c>
      <c r="D47" t="s">
        <v>33</v>
      </c>
      <c r="E47" t="s">
        <v>6</v>
      </c>
      <c r="F47" t="s">
        <v>18</v>
      </c>
      <c r="G47" t="s">
        <v>12</v>
      </c>
      <c r="H47" t="s">
        <v>7</v>
      </c>
      <c r="I47">
        <v>295</v>
      </c>
    </row>
    <row r="48" spans="1:9" x14ac:dyDescent="0.25">
      <c r="A48">
        <v>47</v>
      </c>
      <c r="B48">
        <v>60</v>
      </c>
      <c r="C48" t="str">
        <f t="shared" si="0"/>
        <v>Senior Adult</v>
      </c>
      <c r="D48" t="s">
        <v>34</v>
      </c>
      <c r="E48" t="s">
        <v>6</v>
      </c>
      <c r="F48" t="s">
        <v>20</v>
      </c>
      <c r="G48" t="s">
        <v>28</v>
      </c>
      <c r="H48" t="s">
        <v>5</v>
      </c>
      <c r="I48">
        <v>1145</v>
      </c>
    </row>
    <row r="49" spans="1:9" x14ac:dyDescent="0.25">
      <c r="A49">
        <v>48</v>
      </c>
      <c r="B49">
        <v>23</v>
      </c>
      <c r="C49" t="str">
        <f t="shared" si="0"/>
        <v>Adult</v>
      </c>
      <c r="D49" t="s">
        <v>34</v>
      </c>
      <c r="E49" t="s">
        <v>9</v>
      </c>
      <c r="F49" t="s">
        <v>22</v>
      </c>
      <c r="G49" t="s">
        <v>28</v>
      </c>
      <c r="H49" t="s">
        <v>5</v>
      </c>
      <c r="I49">
        <v>414</v>
      </c>
    </row>
    <row r="50" spans="1:9" x14ac:dyDescent="0.25">
      <c r="A50">
        <v>49</v>
      </c>
      <c r="B50">
        <v>23</v>
      </c>
      <c r="C50" t="str">
        <f t="shared" si="0"/>
        <v>Adult</v>
      </c>
      <c r="D50" t="s">
        <v>34</v>
      </c>
      <c r="E50" t="s">
        <v>6</v>
      </c>
      <c r="F50" t="s">
        <v>16</v>
      </c>
      <c r="G50" t="s">
        <v>28</v>
      </c>
      <c r="H50" t="s">
        <v>10</v>
      </c>
      <c r="I50">
        <v>237</v>
      </c>
    </row>
    <row r="51" spans="1:9" x14ac:dyDescent="0.25">
      <c r="A51">
        <v>50</v>
      </c>
      <c r="B51">
        <v>22</v>
      </c>
      <c r="C51" t="str">
        <f t="shared" si="0"/>
        <v>Adult</v>
      </c>
      <c r="D51" t="s">
        <v>32</v>
      </c>
      <c r="E51" t="s">
        <v>6</v>
      </c>
      <c r="F51" t="s">
        <v>17</v>
      </c>
      <c r="G51" t="s">
        <v>12</v>
      </c>
      <c r="H51" t="s">
        <v>5</v>
      </c>
      <c r="I51">
        <v>792</v>
      </c>
    </row>
    <row r="52" spans="1:9" x14ac:dyDescent="0.25">
      <c r="A52">
        <v>51</v>
      </c>
      <c r="B52">
        <v>23</v>
      </c>
      <c r="C52" t="str">
        <f t="shared" si="0"/>
        <v>Adult</v>
      </c>
      <c r="D52" t="s">
        <v>31</v>
      </c>
      <c r="E52" t="s">
        <v>6</v>
      </c>
      <c r="F52" t="s">
        <v>19</v>
      </c>
      <c r="G52" t="s">
        <v>28</v>
      </c>
      <c r="H52" t="s">
        <v>10</v>
      </c>
      <c r="I52">
        <v>544</v>
      </c>
    </row>
    <row r="53" spans="1:9" x14ac:dyDescent="0.25">
      <c r="A53">
        <v>52</v>
      </c>
      <c r="B53">
        <v>23</v>
      </c>
      <c r="C53" t="str">
        <f t="shared" si="0"/>
        <v>Adult</v>
      </c>
      <c r="D53" t="s">
        <v>32</v>
      </c>
      <c r="E53" t="s">
        <v>6</v>
      </c>
      <c r="F53" t="s">
        <v>18</v>
      </c>
      <c r="G53" t="s">
        <v>28</v>
      </c>
      <c r="H53" t="s">
        <v>10</v>
      </c>
      <c r="I53">
        <v>209</v>
      </c>
    </row>
    <row r="54" spans="1:9" x14ac:dyDescent="0.25">
      <c r="A54">
        <v>53</v>
      </c>
      <c r="B54">
        <v>60</v>
      </c>
      <c r="C54" t="str">
        <f t="shared" si="0"/>
        <v>Senior Adult</v>
      </c>
      <c r="D54" t="s">
        <v>31</v>
      </c>
      <c r="E54" t="s">
        <v>9</v>
      </c>
      <c r="F54" t="s">
        <v>20</v>
      </c>
      <c r="G54" t="s">
        <v>28</v>
      </c>
      <c r="H54" t="s">
        <v>8</v>
      </c>
      <c r="I54">
        <v>220</v>
      </c>
    </row>
    <row r="55" spans="1:9" x14ac:dyDescent="0.25">
      <c r="A55">
        <v>54</v>
      </c>
      <c r="B55">
        <v>25</v>
      </c>
      <c r="C55" t="str">
        <f t="shared" si="0"/>
        <v>Adult</v>
      </c>
      <c r="D55" t="s">
        <v>33</v>
      </c>
      <c r="E55" t="s">
        <v>9</v>
      </c>
      <c r="F55" t="s">
        <v>21</v>
      </c>
      <c r="G55" t="s">
        <v>28</v>
      </c>
      <c r="H55" t="s">
        <v>10</v>
      </c>
      <c r="I55">
        <v>417</v>
      </c>
    </row>
    <row r="56" spans="1:9" x14ac:dyDescent="0.25">
      <c r="A56">
        <v>55</v>
      </c>
      <c r="B56">
        <v>22</v>
      </c>
      <c r="C56" t="str">
        <f t="shared" si="0"/>
        <v>Adult</v>
      </c>
      <c r="D56" t="s">
        <v>34</v>
      </c>
      <c r="E56" t="s">
        <v>9</v>
      </c>
      <c r="F56" t="s">
        <v>22</v>
      </c>
      <c r="G56" t="s">
        <v>28</v>
      </c>
      <c r="H56" t="s">
        <v>10</v>
      </c>
      <c r="I56">
        <v>408</v>
      </c>
    </row>
    <row r="57" spans="1:9" x14ac:dyDescent="0.25">
      <c r="A57">
        <v>56</v>
      </c>
      <c r="B57">
        <v>28</v>
      </c>
      <c r="C57" t="str">
        <f t="shared" si="0"/>
        <v>Adult</v>
      </c>
      <c r="D57" t="s">
        <v>31</v>
      </c>
      <c r="E57" t="s">
        <v>6</v>
      </c>
      <c r="F57" t="s">
        <v>23</v>
      </c>
      <c r="G57" t="s">
        <v>28</v>
      </c>
      <c r="H57" t="s">
        <v>10</v>
      </c>
      <c r="I57">
        <v>437</v>
      </c>
    </row>
    <row r="58" spans="1:9" x14ac:dyDescent="0.25">
      <c r="A58">
        <v>57</v>
      </c>
      <c r="B58">
        <v>22</v>
      </c>
      <c r="C58" t="str">
        <f t="shared" si="0"/>
        <v>Adult</v>
      </c>
      <c r="D58" t="s">
        <v>32</v>
      </c>
      <c r="E58" t="s">
        <v>6</v>
      </c>
      <c r="F58" t="s">
        <v>24</v>
      </c>
      <c r="G58" t="s">
        <v>28</v>
      </c>
      <c r="H58" t="s">
        <v>10</v>
      </c>
      <c r="I58">
        <v>567</v>
      </c>
    </row>
    <row r="59" spans="1:9" x14ac:dyDescent="0.25">
      <c r="A59">
        <v>58</v>
      </c>
      <c r="B59">
        <v>60</v>
      </c>
      <c r="C59" t="str">
        <f t="shared" si="0"/>
        <v>Senior Adult</v>
      </c>
      <c r="D59" t="s">
        <v>32</v>
      </c>
      <c r="E59" t="s">
        <v>6</v>
      </c>
      <c r="F59" t="s">
        <v>25</v>
      </c>
      <c r="G59" t="s">
        <v>28</v>
      </c>
      <c r="H59" t="s">
        <v>10</v>
      </c>
      <c r="I59">
        <v>350</v>
      </c>
    </row>
    <row r="60" spans="1:9" x14ac:dyDescent="0.25">
      <c r="A60">
        <v>59</v>
      </c>
      <c r="B60">
        <v>31</v>
      </c>
      <c r="C60" t="str">
        <f t="shared" si="0"/>
        <v>Adult</v>
      </c>
      <c r="D60" t="s">
        <v>33</v>
      </c>
      <c r="E60" t="s">
        <v>9</v>
      </c>
      <c r="F60" t="s">
        <v>26</v>
      </c>
      <c r="G60" t="s">
        <v>11</v>
      </c>
      <c r="H60" t="s">
        <v>5</v>
      </c>
      <c r="I60">
        <v>429</v>
      </c>
    </row>
    <row r="61" spans="1:9" x14ac:dyDescent="0.25">
      <c r="A61">
        <v>60</v>
      </c>
      <c r="B61">
        <v>25</v>
      </c>
      <c r="C61" t="str">
        <f t="shared" si="0"/>
        <v>Adult</v>
      </c>
      <c r="D61" t="s">
        <v>31</v>
      </c>
      <c r="E61" t="s">
        <v>9</v>
      </c>
      <c r="F61" t="s">
        <v>27</v>
      </c>
      <c r="G61" t="s">
        <v>28</v>
      </c>
      <c r="H61" t="s">
        <v>8</v>
      </c>
      <c r="I61">
        <v>289</v>
      </c>
    </row>
    <row r="62" spans="1:9" x14ac:dyDescent="0.25">
      <c r="A62">
        <v>61</v>
      </c>
      <c r="B62">
        <v>23</v>
      </c>
      <c r="C62" t="str">
        <f t="shared" si="0"/>
        <v>Adult</v>
      </c>
      <c r="D62" t="s">
        <v>34</v>
      </c>
      <c r="E62" t="s">
        <v>9</v>
      </c>
      <c r="F62" t="s">
        <v>26</v>
      </c>
      <c r="G62" t="s">
        <v>28</v>
      </c>
      <c r="H62" t="s">
        <v>10</v>
      </c>
      <c r="I62">
        <v>204</v>
      </c>
    </row>
    <row r="63" spans="1:9" x14ac:dyDescent="0.25">
      <c r="A63">
        <v>62</v>
      </c>
      <c r="B63">
        <v>22</v>
      </c>
      <c r="C63" t="str">
        <f t="shared" si="0"/>
        <v>Adult</v>
      </c>
      <c r="D63" t="s">
        <v>31</v>
      </c>
      <c r="E63" t="s">
        <v>9</v>
      </c>
      <c r="F63" t="s">
        <v>17</v>
      </c>
      <c r="G63" t="s">
        <v>28</v>
      </c>
      <c r="H63" t="s">
        <v>10</v>
      </c>
      <c r="I63">
        <v>422</v>
      </c>
    </row>
    <row r="64" spans="1:9" x14ac:dyDescent="0.25">
      <c r="A64">
        <v>63</v>
      </c>
      <c r="B64">
        <v>23</v>
      </c>
      <c r="C64" t="str">
        <f t="shared" si="0"/>
        <v>Adult</v>
      </c>
      <c r="D64" t="s">
        <v>33</v>
      </c>
      <c r="E64" t="s">
        <v>9</v>
      </c>
      <c r="F64" t="s">
        <v>23</v>
      </c>
      <c r="G64" t="s">
        <v>13</v>
      </c>
      <c r="H64" t="s">
        <v>10</v>
      </c>
      <c r="I64">
        <v>458</v>
      </c>
    </row>
    <row r="65" spans="1:9" x14ac:dyDescent="0.25">
      <c r="A65">
        <v>64</v>
      </c>
      <c r="B65">
        <v>23</v>
      </c>
      <c r="C65" t="str">
        <f t="shared" si="0"/>
        <v>Adult</v>
      </c>
      <c r="D65" t="s">
        <v>31</v>
      </c>
      <c r="E65" t="s">
        <v>9</v>
      </c>
      <c r="F65" t="s">
        <v>24</v>
      </c>
      <c r="G65" t="s">
        <v>28</v>
      </c>
      <c r="H65" t="s">
        <v>10</v>
      </c>
      <c r="I65">
        <v>517</v>
      </c>
    </row>
    <row r="66" spans="1:9" x14ac:dyDescent="0.25">
      <c r="A66">
        <v>65</v>
      </c>
      <c r="B66">
        <v>23</v>
      </c>
      <c r="C66" t="str">
        <f t="shared" ref="C66:C129" si="1">IF(B66&lt;=20,"Teenage",IF(AND(B66&gt;20,B66&lt;39),"Adult",IF(AND(B66&gt;40,B66&lt;59),"Middle age Adult",IF(B66&lt;=60,"Senior Adult",""))))</f>
        <v>Adult</v>
      </c>
      <c r="D66" t="s">
        <v>32</v>
      </c>
      <c r="E66" t="s">
        <v>6</v>
      </c>
      <c r="F66" t="s">
        <v>19</v>
      </c>
      <c r="G66" t="s">
        <v>28</v>
      </c>
      <c r="H66" t="s">
        <v>10</v>
      </c>
      <c r="I66">
        <v>531</v>
      </c>
    </row>
    <row r="67" spans="1:9" x14ac:dyDescent="0.25">
      <c r="A67">
        <v>66</v>
      </c>
      <c r="B67">
        <v>25</v>
      </c>
      <c r="C67" t="str">
        <f t="shared" si="1"/>
        <v>Adult</v>
      </c>
      <c r="D67" t="s">
        <v>34</v>
      </c>
      <c r="E67" t="s">
        <v>9</v>
      </c>
      <c r="F67" t="s">
        <v>18</v>
      </c>
      <c r="G67" t="s">
        <v>28</v>
      </c>
      <c r="H67" t="s">
        <v>5</v>
      </c>
      <c r="I67">
        <v>1158</v>
      </c>
    </row>
    <row r="68" spans="1:9" x14ac:dyDescent="0.25">
      <c r="A68">
        <v>67</v>
      </c>
      <c r="B68">
        <v>60</v>
      </c>
      <c r="C68" t="str">
        <f t="shared" si="1"/>
        <v>Senior Adult</v>
      </c>
      <c r="D68" t="s">
        <v>31</v>
      </c>
      <c r="E68" t="s">
        <v>9</v>
      </c>
      <c r="F68" t="s">
        <v>20</v>
      </c>
      <c r="G68" t="s">
        <v>12</v>
      </c>
      <c r="H68" t="s">
        <v>10</v>
      </c>
      <c r="I68">
        <v>464</v>
      </c>
    </row>
    <row r="69" spans="1:9" x14ac:dyDescent="0.25">
      <c r="A69">
        <v>68</v>
      </c>
      <c r="B69">
        <v>23</v>
      </c>
      <c r="C69" t="str">
        <f t="shared" si="1"/>
        <v>Adult</v>
      </c>
      <c r="D69" t="s">
        <v>33</v>
      </c>
      <c r="E69" t="s">
        <v>6</v>
      </c>
      <c r="F69" t="s">
        <v>21</v>
      </c>
      <c r="G69" t="s">
        <v>28</v>
      </c>
      <c r="H69" t="s">
        <v>5</v>
      </c>
      <c r="I69">
        <v>948</v>
      </c>
    </row>
    <row r="70" spans="1:9" x14ac:dyDescent="0.25">
      <c r="A70">
        <v>69</v>
      </c>
      <c r="B70">
        <v>23</v>
      </c>
      <c r="C70" t="str">
        <f t="shared" si="1"/>
        <v>Adult</v>
      </c>
      <c r="D70" t="s">
        <v>31</v>
      </c>
      <c r="E70" t="s">
        <v>6</v>
      </c>
      <c r="F70" t="s">
        <v>22</v>
      </c>
      <c r="G70" t="s">
        <v>28</v>
      </c>
      <c r="H70" t="s">
        <v>5</v>
      </c>
      <c r="I70">
        <v>155</v>
      </c>
    </row>
    <row r="71" spans="1:9" x14ac:dyDescent="0.25">
      <c r="A71">
        <v>70</v>
      </c>
      <c r="B71">
        <v>60</v>
      </c>
      <c r="C71" t="str">
        <f t="shared" si="1"/>
        <v>Senior Adult</v>
      </c>
      <c r="D71" t="s">
        <v>34</v>
      </c>
      <c r="E71" t="s">
        <v>6</v>
      </c>
      <c r="F71" t="s">
        <v>23</v>
      </c>
      <c r="G71" t="s">
        <v>11</v>
      </c>
      <c r="H71" t="s">
        <v>5</v>
      </c>
      <c r="I71">
        <v>967</v>
      </c>
    </row>
    <row r="72" spans="1:9" x14ac:dyDescent="0.25">
      <c r="A72">
        <v>71</v>
      </c>
      <c r="B72">
        <v>22</v>
      </c>
      <c r="C72" t="str">
        <f t="shared" si="1"/>
        <v>Adult</v>
      </c>
      <c r="D72" t="s">
        <v>32</v>
      </c>
      <c r="E72" t="s">
        <v>9</v>
      </c>
      <c r="F72" t="s">
        <v>16</v>
      </c>
      <c r="G72" t="s">
        <v>28</v>
      </c>
      <c r="H72" t="s">
        <v>10</v>
      </c>
      <c r="I72">
        <v>283</v>
      </c>
    </row>
    <row r="73" spans="1:9" x14ac:dyDescent="0.25">
      <c r="A73">
        <v>72</v>
      </c>
      <c r="B73">
        <v>60</v>
      </c>
      <c r="C73" t="str">
        <f t="shared" si="1"/>
        <v>Senior Adult</v>
      </c>
      <c r="D73" t="s">
        <v>31</v>
      </c>
      <c r="E73" t="s">
        <v>6</v>
      </c>
      <c r="F73" t="s">
        <v>17</v>
      </c>
      <c r="G73" t="s">
        <v>12</v>
      </c>
      <c r="H73" t="s">
        <v>5</v>
      </c>
      <c r="I73">
        <v>255</v>
      </c>
    </row>
    <row r="74" spans="1:9" x14ac:dyDescent="0.25">
      <c r="A74">
        <v>73</v>
      </c>
      <c r="B74">
        <v>25</v>
      </c>
      <c r="C74" t="str">
        <f t="shared" si="1"/>
        <v>Adult</v>
      </c>
      <c r="D74" t="s">
        <v>33</v>
      </c>
      <c r="E74" t="s">
        <v>6</v>
      </c>
      <c r="F74" t="s">
        <v>19</v>
      </c>
      <c r="G74" t="s">
        <v>28</v>
      </c>
      <c r="H74" t="s">
        <v>5</v>
      </c>
      <c r="I74">
        <v>876</v>
      </c>
    </row>
    <row r="75" spans="1:9" x14ac:dyDescent="0.25">
      <c r="A75">
        <v>74</v>
      </c>
      <c r="B75">
        <v>23</v>
      </c>
      <c r="C75" t="str">
        <f t="shared" si="1"/>
        <v>Adult</v>
      </c>
      <c r="D75" t="s">
        <v>31</v>
      </c>
      <c r="E75" t="s">
        <v>9</v>
      </c>
      <c r="F75" t="s">
        <v>18</v>
      </c>
      <c r="G75" t="s">
        <v>28</v>
      </c>
      <c r="H75" t="s">
        <v>7</v>
      </c>
      <c r="I75">
        <v>380</v>
      </c>
    </row>
    <row r="76" spans="1:9" x14ac:dyDescent="0.25">
      <c r="A76">
        <v>75</v>
      </c>
      <c r="B76">
        <v>20</v>
      </c>
      <c r="C76" t="str">
        <f t="shared" si="1"/>
        <v>Teenage</v>
      </c>
      <c r="D76" t="s">
        <v>33</v>
      </c>
      <c r="E76" t="s">
        <v>9</v>
      </c>
      <c r="F76" t="s">
        <v>20</v>
      </c>
      <c r="G76" t="s">
        <v>28</v>
      </c>
      <c r="H76" t="s">
        <v>5</v>
      </c>
      <c r="I76">
        <v>945</v>
      </c>
    </row>
    <row r="77" spans="1:9" x14ac:dyDescent="0.25">
      <c r="A77">
        <v>76</v>
      </c>
      <c r="B77">
        <v>60</v>
      </c>
      <c r="C77" t="str">
        <f t="shared" si="1"/>
        <v>Senior Adult</v>
      </c>
      <c r="D77" t="s">
        <v>32</v>
      </c>
      <c r="E77" t="s">
        <v>6</v>
      </c>
      <c r="F77" t="s">
        <v>21</v>
      </c>
      <c r="G77" t="s">
        <v>13</v>
      </c>
      <c r="H77" t="s">
        <v>5</v>
      </c>
      <c r="I77">
        <v>1131</v>
      </c>
    </row>
    <row r="78" spans="1:9" x14ac:dyDescent="0.25">
      <c r="A78">
        <v>77</v>
      </c>
      <c r="B78">
        <v>20</v>
      </c>
      <c r="C78" t="str">
        <f t="shared" si="1"/>
        <v>Teenage</v>
      </c>
      <c r="D78" t="s">
        <v>34</v>
      </c>
      <c r="E78" t="s">
        <v>9</v>
      </c>
      <c r="F78" t="s">
        <v>22</v>
      </c>
      <c r="G78" t="s">
        <v>28</v>
      </c>
      <c r="H78" t="s">
        <v>10</v>
      </c>
      <c r="I78">
        <v>312</v>
      </c>
    </row>
    <row r="79" spans="1:9" x14ac:dyDescent="0.25">
      <c r="A79">
        <v>78</v>
      </c>
      <c r="B79">
        <v>19</v>
      </c>
      <c r="C79" t="str">
        <f t="shared" si="1"/>
        <v>Teenage</v>
      </c>
      <c r="D79" t="s">
        <v>31</v>
      </c>
      <c r="E79" t="s">
        <v>9</v>
      </c>
      <c r="F79" t="s">
        <v>23</v>
      </c>
      <c r="G79" t="s">
        <v>28</v>
      </c>
      <c r="H79" t="s">
        <v>5</v>
      </c>
      <c r="I79">
        <v>944</v>
      </c>
    </row>
    <row r="80" spans="1:9" x14ac:dyDescent="0.25">
      <c r="A80">
        <v>79</v>
      </c>
      <c r="B80">
        <v>22</v>
      </c>
      <c r="C80" t="str">
        <f t="shared" si="1"/>
        <v>Adult</v>
      </c>
      <c r="D80" t="s">
        <v>31</v>
      </c>
      <c r="E80" t="s">
        <v>6</v>
      </c>
      <c r="F80" t="s">
        <v>24</v>
      </c>
      <c r="G80" t="s">
        <v>28</v>
      </c>
      <c r="H80" t="s">
        <v>10</v>
      </c>
      <c r="I80">
        <v>299</v>
      </c>
    </row>
    <row r="81" spans="1:9" x14ac:dyDescent="0.25">
      <c r="A81">
        <v>80</v>
      </c>
      <c r="B81">
        <v>60</v>
      </c>
      <c r="C81" t="str">
        <f t="shared" si="1"/>
        <v>Senior Adult</v>
      </c>
      <c r="D81" t="s">
        <v>32</v>
      </c>
      <c r="E81" t="s">
        <v>9</v>
      </c>
      <c r="F81" t="s">
        <v>25</v>
      </c>
      <c r="G81" t="s">
        <v>28</v>
      </c>
      <c r="H81" t="s">
        <v>8</v>
      </c>
      <c r="I81">
        <v>170</v>
      </c>
    </row>
    <row r="82" spans="1:9" x14ac:dyDescent="0.25">
      <c r="A82">
        <v>81</v>
      </c>
      <c r="B82">
        <v>60</v>
      </c>
      <c r="C82" t="str">
        <f t="shared" si="1"/>
        <v>Senior Adult</v>
      </c>
      <c r="D82" t="s">
        <v>33</v>
      </c>
      <c r="E82" t="s">
        <v>9</v>
      </c>
      <c r="F82" t="s">
        <v>26</v>
      </c>
      <c r="G82" t="s">
        <v>12</v>
      </c>
      <c r="H82" t="s">
        <v>10</v>
      </c>
      <c r="I82">
        <v>241</v>
      </c>
    </row>
    <row r="83" spans="1:9" x14ac:dyDescent="0.25">
      <c r="A83">
        <v>82</v>
      </c>
      <c r="B83">
        <v>23</v>
      </c>
      <c r="C83" t="str">
        <f t="shared" si="1"/>
        <v>Adult</v>
      </c>
      <c r="D83" t="s">
        <v>34</v>
      </c>
      <c r="E83" t="s">
        <v>6</v>
      </c>
      <c r="F83" t="s">
        <v>27</v>
      </c>
      <c r="G83" t="s">
        <v>28</v>
      </c>
      <c r="H83" t="s">
        <v>5</v>
      </c>
      <c r="I83">
        <v>757</v>
      </c>
    </row>
    <row r="84" spans="1:9" x14ac:dyDescent="0.25">
      <c r="A84">
        <v>83</v>
      </c>
      <c r="B84">
        <v>23</v>
      </c>
      <c r="C84" t="str">
        <f t="shared" si="1"/>
        <v>Adult</v>
      </c>
      <c r="D84" t="s">
        <v>31</v>
      </c>
      <c r="E84" t="s">
        <v>9</v>
      </c>
      <c r="F84" t="s">
        <v>26</v>
      </c>
      <c r="G84" t="s">
        <v>28</v>
      </c>
      <c r="H84" t="s">
        <v>10</v>
      </c>
      <c r="I84">
        <v>590</v>
      </c>
    </row>
    <row r="85" spans="1:9" x14ac:dyDescent="0.25">
      <c r="A85">
        <v>84</v>
      </c>
      <c r="B85">
        <v>22</v>
      </c>
      <c r="C85" t="str">
        <f t="shared" si="1"/>
        <v>Adult</v>
      </c>
      <c r="D85" t="s">
        <v>33</v>
      </c>
      <c r="E85" t="s">
        <v>9</v>
      </c>
      <c r="F85" t="s">
        <v>17</v>
      </c>
      <c r="G85" t="s">
        <v>28</v>
      </c>
      <c r="H85" t="s">
        <v>7</v>
      </c>
      <c r="I85">
        <v>261</v>
      </c>
    </row>
    <row r="86" spans="1:9" x14ac:dyDescent="0.25">
      <c r="A86">
        <v>85</v>
      </c>
      <c r="B86">
        <v>23</v>
      </c>
      <c r="C86" t="str">
        <f t="shared" si="1"/>
        <v>Adult</v>
      </c>
      <c r="D86" t="s">
        <v>34</v>
      </c>
      <c r="E86" t="s">
        <v>9</v>
      </c>
      <c r="F86" t="s">
        <v>23</v>
      </c>
      <c r="G86" t="s">
        <v>28</v>
      </c>
      <c r="H86" t="s">
        <v>5</v>
      </c>
      <c r="I86">
        <v>827</v>
      </c>
    </row>
    <row r="87" spans="1:9" x14ac:dyDescent="0.25">
      <c r="A87">
        <v>86</v>
      </c>
      <c r="B87">
        <v>60</v>
      </c>
      <c r="C87" t="str">
        <f t="shared" si="1"/>
        <v>Senior Adult</v>
      </c>
      <c r="D87" t="s">
        <v>32</v>
      </c>
      <c r="E87" t="s">
        <v>6</v>
      </c>
      <c r="F87" t="s">
        <v>24</v>
      </c>
      <c r="G87" t="s">
        <v>28</v>
      </c>
      <c r="H87" t="s">
        <v>10</v>
      </c>
      <c r="I87">
        <v>550</v>
      </c>
    </row>
    <row r="88" spans="1:9" x14ac:dyDescent="0.25">
      <c r="A88">
        <v>87</v>
      </c>
      <c r="B88">
        <v>60</v>
      </c>
      <c r="C88" t="str">
        <f t="shared" si="1"/>
        <v>Senior Adult</v>
      </c>
      <c r="D88" t="s">
        <v>32</v>
      </c>
      <c r="E88" t="s">
        <v>9</v>
      </c>
      <c r="F88" t="s">
        <v>16</v>
      </c>
      <c r="G88" t="s">
        <v>28</v>
      </c>
      <c r="H88" t="s">
        <v>8</v>
      </c>
      <c r="I88">
        <v>219</v>
      </c>
    </row>
    <row r="89" spans="1:9" x14ac:dyDescent="0.25">
      <c r="A89">
        <v>88</v>
      </c>
      <c r="B89">
        <v>25</v>
      </c>
      <c r="C89" t="str">
        <f t="shared" si="1"/>
        <v>Adult</v>
      </c>
      <c r="D89" t="s">
        <v>33</v>
      </c>
      <c r="E89" t="s">
        <v>9</v>
      </c>
      <c r="F89" t="s">
        <v>27</v>
      </c>
      <c r="G89" t="s">
        <v>28</v>
      </c>
      <c r="H89" t="s">
        <v>5</v>
      </c>
      <c r="I89">
        <v>367</v>
      </c>
    </row>
    <row r="90" spans="1:9" x14ac:dyDescent="0.25">
      <c r="A90">
        <v>89</v>
      </c>
      <c r="B90">
        <v>25</v>
      </c>
      <c r="C90" t="str">
        <f t="shared" si="1"/>
        <v>Adult</v>
      </c>
      <c r="D90" t="s">
        <v>32</v>
      </c>
      <c r="E90" t="s">
        <v>9</v>
      </c>
      <c r="F90" t="s">
        <v>21</v>
      </c>
      <c r="G90" t="s">
        <v>28</v>
      </c>
      <c r="H90" t="s">
        <v>10</v>
      </c>
      <c r="I90">
        <v>542</v>
      </c>
    </row>
    <row r="91" spans="1:9" x14ac:dyDescent="0.25">
      <c r="A91">
        <v>90</v>
      </c>
      <c r="B91">
        <v>28</v>
      </c>
      <c r="C91" t="str">
        <f t="shared" si="1"/>
        <v>Adult</v>
      </c>
      <c r="D91" t="s">
        <v>33</v>
      </c>
      <c r="E91" t="s">
        <v>9</v>
      </c>
      <c r="F91" t="s">
        <v>26</v>
      </c>
      <c r="G91" t="s">
        <v>12</v>
      </c>
      <c r="H91" t="s">
        <v>7</v>
      </c>
      <c r="I91">
        <v>418</v>
      </c>
    </row>
    <row r="92" spans="1:9" x14ac:dyDescent="0.25">
      <c r="A92">
        <v>91</v>
      </c>
      <c r="B92">
        <v>18</v>
      </c>
      <c r="C92" t="str">
        <f t="shared" si="1"/>
        <v>Teenage</v>
      </c>
      <c r="D92" t="s">
        <v>33</v>
      </c>
      <c r="E92" t="s">
        <v>6</v>
      </c>
      <c r="F92" t="s">
        <v>17</v>
      </c>
      <c r="G92" t="s">
        <v>13</v>
      </c>
      <c r="H92" t="s">
        <v>10</v>
      </c>
      <c r="I92">
        <v>466</v>
      </c>
    </row>
    <row r="93" spans="1:9" x14ac:dyDescent="0.25">
      <c r="A93">
        <v>92</v>
      </c>
      <c r="B93">
        <v>20</v>
      </c>
      <c r="C93" t="str">
        <f t="shared" si="1"/>
        <v>Teenage</v>
      </c>
      <c r="D93" t="s">
        <v>31</v>
      </c>
      <c r="E93" t="s">
        <v>9</v>
      </c>
      <c r="F93" t="s">
        <v>23</v>
      </c>
      <c r="G93" t="s">
        <v>12</v>
      </c>
      <c r="H93" t="s">
        <v>10</v>
      </c>
      <c r="I93">
        <v>374</v>
      </c>
    </row>
    <row r="94" spans="1:9" x14ac:dyDescent="0.25">
      <c r="A94">
        <v>93</v>
      </c>
      <c r="B94">
        <v>22</v>
      </c>
      <c r="C94" t="str">
        <f t="shared" si="1"/>
        <v>Adult</v>
      </c>
      <c r="D94" t="s">
        <v>32</v>
      </c>
      <c r="E94" t="s">
        <v>9</v>
      </c>
      <c r="F94" t="s">
        <v>24</v>
      </c>
      <c r="G94" t="s">
        <v>28</v>
      </c>
      <c r="H94" t="s">
        <v>5</v>
      </c>
      <c r="I94">
        <v>1014</v>
      </c>
    </row>
    <row r="95" spans="1:9" x14ac:dyDescent="0.25">
      <c r="A95">
        <v>94</v>
      </c>
      <c r="B95">
        <v>60</v>
      </c>
      <c r="C95" t="str">
        <f t="shared" si="1"/>
        <v>Senior Adult</v>
      </c>
      <c r="D95" t="s">
        <v>34</v>
      </c>
      <c r="E95" t="s">
        <v>6</v>
      </c>
      <c r="F95" t="s">
        <v>25</v>
      </c>
      <c r="G95" t="s">
        <v>28</v>
      </c>
      <c r="H95" t="s">
        <v>7</v>
      </c>
      <c r="I95">
        <v>298</v>
      </c>
    </row>
    <row r="96" spans="1:9" x14ac:dyDescent="0.25">
      <c r="A96">
        <v>95</v>
      </c>
      <c r="B96">
        <v>23</v>
      </c>
      <c r="C96" t="str">
        <f t="shared" si="1"/>
        <v>Adult</v>
      </c>
      <c r="D96" t="s">
        <v>31</v>
      </c>
      <c r="E96" t="s">
        <v>9</v>
      </c>
      <c r="F96" t="s">
        <v>19</v>
      </c>
      <c r="G96" t="s">
        <v>28</v>
      </c>
      <c r="H96" t="s">
        <v>10</v>
      </c>
      <c r="I96">
        <v>535</v>
      </c>
    </row>
    <row r="97" spans="1:9" x14ac:dyDescent="0.25">
      <c r="A97">
        <v>96</v>
      </c>
      <c r="B97">
        <v>25</v>
      </c>
      <c r="C97" t="str">
        <f t="shared" si="1"/>
        <v>Adult</v>
      </c>
      <c r="D97" t="s">
        <v>33</v>
      </c>
      <c r="E97" t="s">
        <v>9</v>
      </c>
      <c r="F97" t="s">
        <v>18</v>
      </c>
      <c r="G97" t="s">
        <v>28</v>
      </c>
      <c r="H97" t="s">
        <v>5</v>
      </c>
      <c r="I97">
        <v>1083</v>
      </c>
    </row>
    <row r="98" spans="1:9" x14ac:dyDescent="0.25">
      <c r="A98">
        <v>97</v>
      </c>
      <c r="B98">
        <v>23</v>
      </c>
      <c r="C98" t="str">
        <f t="shared" si="1"/>
        <v>Adult</v>
      </c>
      <c r="D98" t="s">
        <v>32</v>
      </c>
      <c r="E98" t="s">
        <v>6</v>
      </c>
      <c r="F98" t="s">
        <v>20</v>
      </c>
      <c r="G98" t="s">
        <v>28</v>
      </c>
      <c r="H98" t="s">
        <v>10</v>
      </c>
      <c r="I98">
        <v>583</v>
      </c>
    </row>
    <row r="99" spans="1:9" x14ac:dyDescent="0.25">
      <c r="A99">
        <v>98</v>
      </c>
      <c r="B99">
        <v>23</v>
      </c>
      <c r="C99" t="str">
        <f t="shared" si="1"/>
        <v>Adult</v>
      </c>
      <c r="D99" t="s">
        <v>34</v>
      </c>
      <c r="E99" t="s">
        <v>6</v>
      </c>
      <c r="F99" t="s">
        <v>22</v>
      </c>
      <c r="G99" t="s">
        <v>28</v>
      </c>
      <c r="H99" t="s">
        <v>10</v>
      </c>
      <c r="I99">
        <v>551</v>
      </c>
    </row>
    <row r="100" spans="1:9" x14ac:dyDescent="0.25">
      <c r="A100">
        <v>99</v>
      </c>
      <c r="B100">
        <v>20</v>
      </c>
      <c r="C100" t="str">
        <f t="shared" si="1"/>
        <v>Teenage</v>
      </c>
      <c r="D100" t="s">
        <v>34</v>
      </c>
      <c r="E100" t="s">
        <v>9</v>
      </c>
      <c r="F100" t="s">
        <v>21</v>
      </c>
      <c r="G100" t="s">
        <v>13</v>
      </c>
      <c r="H100" t="s">
        <v>10</v>
      </c>
      <c r="I100">
        <v>368</v>
      </c>
    </row>
    <row r="101" spans="1:9" x14ac:dyDescent="0.25">
      <c r="A101">
        <v>100</v>
      </c>
      <c r="B101">
        <v>32</v>
      </c>
      <c r="C101" t="str">
        <f t="shared" si="1"/>
        <v>Adult</v>
      </c>
      <c r="D101" t="s">
        <v>34</v>
      </c>
      <c r="E101" t="s">
        <v>6</v>
      </c>
      <c r="F101" t="s">
        <v>26</v>
      </c>
      <c r="G101" t="s">
        <v>28</v>
      </c>
      <c r="H101" t="s">
        <v>5</v>
      </c>
      <c r="I101">
        <v>146</v>
      </c>
    </row>
    <row r="102" spans="1:9" x14ac:dyDescent="0.25">
      <c r="A102">
        <v>101</v>
      </c>
      <c r="B102">
        <v>60</v>
      </c>
      <c r="C102" t="str">
        <f t="shared" si="1"/>
        <v>Senior Adult</v>
      </c>
      <c r="D102" t="s">
        <v>31</v>
      </c>
      <c r="E102" t="s">
        <v>6</v>
      </c>
      <c r="F102" t="s">
        <v>17</v>
      </c>
      <c r="G102" t="s">
        <v>12</v>
      </c>
      <c r="H102" t="s">
        <v>5</v>
      </c>
      <c r="I102">
        <v>994</v>
      </c>
    </row>
    <row r="103" spans="1:9" x14ac:dyDescent="0.25">
      <c r="A103">
        <v>102</v>
      </c>
      <c r="B103">
        <v>23</v>
      </c>
      <c r="C103" t="str">
        <f t="shared" si="1"/>
        <v>Adult</v>
      </c>
      <c r="D103" t="s">
        <v>33</v>
      </c>
      <c r="E103" t="s">
        <v>9</v>
      </c>
      <c r="F103" t="s">
        <v>23</v>
      </c>
      <c r="G103" t="s">
        <v>28</v>
      </c>
      <c r="H103" t="s">
        <v>7</v>
      </c>
      <c r="I103">
        <v>312</v>
      </c>
    </row>
    <row r="104" spans="1:9" x14ac:dyDescent="0.25">
      <c r="A104">
        <v>103</v>
      </c>
      <c r="B104">
        <v>22</v>
      </c>
      <c r="C104" t="str">
        <f t="shared" si="1"/>
        <v>Adult</v>
      </c>
      <c r="D104" t="s">
        <v>32</v>
      </c>
      <c r="E104" t="s">
        <v>6</v>
      </c>
      <c r="F104" t="s">
        <v>24</v>
      </c>
      <c r="G104" t="s">
        <v>12</v>
      </c>
      <c r="H104" t="s">
        <v>10</v>
      </c>
      <c r="I104">
        <v>513</v>
      </c>
    </row>
    <row r="105" spans="1:9" x14ac:dyDescent="0.25">
      <c r="A105">
        <v>104</v>
      </c>
      <c r="B105">
        <v>60</v>
      </c>
      <c r="C105" t="str">
        <f t="shared" si="1"/>
        <v>Senior Adult</v>
      </c>
      <c r="D105" t="s">
        <v>33</v>
      </c>
      <c r="E105" t="s">
        <v>6</v>
      </c>
      <c r="F105" t="s">
        <v>25</v>
      </c>
      <c r="G105" t="s">
        <v>28</v>
      </c>
      <c r="H105" t="s">
        <v>10</v>
      </c>
      <c r="I105">
        <v>505</v>
      </c>
    </row>
    <row r="106" spans="1:9" x14ac:dyDescent="0.25">
      <c r="A106">
        <v>105</v>
      </c>
      <c r="B106">
        <v>20</v>
      </c>
      <c r="C106" t="str">
        <f t="shared" si="1"/>
        <v>Teenage</v>
      </c>
      <c r="D106" t="s">
        <v>31</v>
      </c>
      <c r="E106" t="s">
        <v>9</v>
      </c>
      <c r="F106" t="s">
        <v>16</v>
      </c>
      <c r="G106" t="s">
        <v>13</v>
      </c>
      <c r="H106" t="s">
        <v>10</v>
      </c>
      <c r="I106">
        <v>335</v>
      </c>
    </row>
    <row r="107" spans="1:9" x14ac:dyDescent="0.25">
      <c r="A107">
        <v>106</v>
      </c>
      <c r="B107">
        <v>28</v>
      </c>
      <c r="C107" t="str">
        <f t="shared" si="1"/>
        <v>Adult</v>
      </c>
      <c r="D107" t="s">
        <v>34</v>
      </c>
      <c r="E107" t="s">
        <v>9</v>
      </c>
      <c r="F107" t="s">
        <v>27</v>
      </c>
      <c r="G107" t="s">
        <v>11</v>
      </c>
      <c r="H107" t="s">
        <v>10</v>
      </c>
      <c r="I107">
        <v>322</v>
      </c>
    </row>
    <row r="108" spans="1:9" x14ac:dyDescent="0.25">
      <c r="A108">
        <v>107</v>
      </c>
      <c r="B108">
        <v>20</v>
      </c>
      <c r="C108" t="str">
        <f t="shared" si="1"/>
        <v>Teenage</v>
      </c>
      <c r="D108" t="s">
        <v>32</v>
      </c>
      <c r="E108" t="s">
        <v>9</v>
      </c>
      <c r="F108" t="s">
        <v>21</v>
      </c>
      <c r="G108" t="s">
        <v>11</v>
      </c>
      <c r="H108" t="s">
        <v>5</v>
      </c>
      <c r="I108">
        <v>931</v>
      </c>
    </row>
    <row r="109" spans="1:9" x14ac:dyDescent="0.25">
      <c r="A109">
        <v>108</v>
      </c>
      <c r="B109">
        <v>25</v>
      </c>
      <c r="C109" t="str">
        <f t="shared" si="1"/>
        <v>Adult</v>
      </c>
      <c r="D109" t="s">
        <v>34</v>
      </c>
      <c r="E109" t="s">
        <v>9</v>
      </c>
      <c r="F109" t="s">
        <v>26</v>
      </c>
      <c r="G109" t="s">
        <v>28</v>
      </c>
      <c r="H109" t="s">
        <v>5</v>
      </c>
      <c r="I109">
        <v>732</v>
      </c>
    </row>
    <row r="110" spans="1:9" x14ac:dyDescent="0.25">
      <c r="A110">
        <v>109</v>
      </c>
      <c r="B110">
        <v>25</v>
      </c>
      <c r="C110" t="str">
        <f t="shared" si="1"/>
        <v>Adult</v>
      </c>
      <c r="D110" t="s">
        <v>33</v>
      </c>
      <c r="E110" t="s">
        <v>9</v>
      </c>
      <c r="F110" t="s">
        <v>17</v>
      </c>
      <c r="G110" t="s">
        <v>29</v>
      </c>
      <c r="H110" t="s">
        <v>10</v>
      </c>
      <c r="I110">
        <v>596</v>
      </c>
    </row>
    <row r="111" spans="1:9" x14ac:dyDescent="0.25">
      <c r="A111">
        <v>110</v>
      </c>
      <c r="B111">
        <v>18</v>
      </c>
      <c r="C111" t="str">
        <f t="shared" si="1"/>
        <v>Teenage</v>
      </c>
      <c r="D111" t="s">
        <v>31</v>
      </c>
      <c r="E111" t="s">
        <v>9</v>
      </c>
      <c r="F111" t="s">
        <v>23</v>
      </c>
      <c r="G111" t="s">
        <v>28</v>
      </c>
      <c r="H111" t="s">
        <v>8</v>
      </c>
      <c r="I111">
        <v>161</v>
      </c>
    </row>
    <row r="112" spans="1:9" x14ac:dyDescent="0.25">
      <c r="A112">
        <v>111</v>
      </c>
      <c r="B112">
        <v>19</v>
      </c>
      <c r="C112" t="str">
        <f t="shared" si="1"/>
        <v>Teenage</v>
      </c>
      <c r="D112" t="s">
        <v>31</v>
      </c>
      <c r="E112" t="s">
        <v>9</v>
      </c>
      <c r="F112" t="s">
        <v>24</v>
      </c>
      <c r="G112" t="s">
        <v>28</v>
      </c>
      <c r="H112" t="s">
        <v>10</v>
      </c>
      <c r="I112">
        <v>429</v>
      </c>
    </row>
    <row r="113" spans="1:9" x14ac:dyDescent="0.25">
      <c r="A113">
        <v>112</v>
      </c>
      <c r="B113">
        <v>25</v>
      </c>
      <c r="C113" t="str">
        <f t="shared" si="1"/>
        <v>Adult</v>
      </c>
      <c r="D113" t="s">
        <v>32</v>
      </c>
      <c r="E113" t="s">
        <v>9</v>
      </c>
      <c r="F113" t="s">
        <v>25</v>
      </c>
      <c r="G113" t="s">
        <v>28</v>
      </c>
      <c r="H113" t="s">
        <v>5</v>
      </c>
      <c r="I113">
        <v>602</v>
      </c>
    </row>
    <row r="114" spans="1:9" x14ac:dyDescent="0.25">
      <c r="A114">
        <v>113</v>
      </c>
      <c r="B114">
        <v>25</v>
      </c>
      <c r="C114" t="str">
        <f t="shared" si="1"/>
        <v>Adult</v>
      </c>
      <c r="D114" t="s">
        <v>33</v>
      </c>
      <c r="E114" t="s">
        <v>9</v>
      </c>
      <c r="F114" t="s">
        <v>19</v>
      </c>
      <c r="G114" t="s">
        <v>29</v>
      </c>
      <c r="H114" t="s">
        <v>5</v>
      </c>
      <c r="I114">
        <v>298</v>
      </c>
    </row>
    <row r="115" spans="1:9" x14ac:dyDescent="0.25">
      <c r="A115">
        <v>114</v>
      </c>
      <c r="B115">
        <v>23</v>
      </c>
      <c r="C115" t="str">
        <f t="shared" si="1"/>
        <v>Adult</v>
      </c>
      <c r="D115" t="s">
        <v>31</v>
      </c>
      <c r="E115" t="s">
        <v>6</v>
      </c>
      <c r="F115" t="s">
        <v>18</v>
      </c>
      <c r="G115" t="s">
        <v>28</v>
      </c>
      <c r="H115" t="s">
        <v>10</v>
      </c>
      <c r="I115">
        <v>314</v>
      </c>
    </row>
    <row r="116" spans="1:9" x14ac:dyDescent="0.25">
      <c r="A116">
        <v>115</v>
      </c>
      <c r="B116">
        <v>23</v>
      </c>
      <c r="C116" t="str">
        <f t="shared" si="1"/>
        <v>Adult</v>
      </c>
      <c r="D116" t="s">
        <v>34</v>
      </c>
      <c r="E116" t="s">
        <v>9</v>
      </c>
      <c r="F116" t="s">
        <v>20</v>
      </c>
      <c r="G116" t="s">
        <v>12</v>
      </c>
      <c r="H116" t="s">
        <v>10</v>
      </c>
      <c r="I116">
        <v>281</v>
      </c>
    </row>
    <row r="117" spans="1:9" x14ac:dyDescent="0.25">
      <c r="A117">
        <v>116</v>
      </c>
      <c r="B117">
        <v>25</v>
      </c>
      <c r="C117" t="str">
        <f t="shared" si="1"/>
        <v>Adult</v>
      </c>
      <c r="D117" t="s">
        <v>32</v>
      </c>
      <c r="E117" t="s">
        <v>6</v>
      </c>
      <c r="F117" t="s">
        <v>22</v>
      </c>
      <c r="G117" t="s">
        <v>13</v>
      </c>
      <c r="H117" t="s">
        <v>5</v>
      </c>
      <c r="I117">
        <v>156</v>
      </c>
    </row>
    <row r="118" spans="1:9" x14ac:dyDescent="0.25">
      <c r="A118">
        <v>117</v>
      </c>
      <c r="B118">
        <v>31</v>
      </c>
      <c r="C118" t="str">
        <f t="shared" si="1"/>
        <v>Adult</v>
      </c>
      <c r="D118" t="s">
        <v>31</v>
      </c>
      <c r="E118" t="s">
        <v>6</v>
      </c>
      <c r="F118" t="s">
        <v>24</v>
      </c>
      <c r="G118" t="s">
        <v>28</v>
      </c>
      <c r="H118" t="s">
        <v>7</v>
      </c>
      <c r="I118">
        <v>231</v>
      </c>
    </row>
    <row r="119" spans="1:9" x14ac:dyDescent="0.25">
      <c r="A119">
        <v>118</v>
      </c>
      <c r="B119">
        <v>60</v>
      </c>
      <c r="C119" t="str">
        <f t="shared" si="1"/>
        <v>Senior Adult</v>
      </c>
      <c r="D119" t="s">
        <v>33</v>
      </c>
      <c r="E119" t="s">
        <v>9</v>
      </c>
      <c r="F119" t="s">
        <v>16</v>
      </c>
      <c r="G119" t="s">
        <v>11</v>
      </c>
      <c r="H119" t="s">
        <v>10</v>
      </c>
      <c r="I119">
        <v>437</v>
      </c>
    </row>
    <row r="120" spans="1:9" x14ac:dyDescent="0.25">
      <c r="A120">
        <v>119</v>
      </c>
      <c r="B120">
        <v>32</v>
      </c>
      <c r="C120" t="str">
        <f t="shared" si="1"/>
        <v>Adult</v>
      </c>
      <c r="D120" t="s">
        <v>31</v>
      </c>
      <c r="E120" t="s">
        <v>6</v>
      </c>
      <c r="F120" t="s">
        <v>17</v>
      </c>
      <c r="G120" t="s">
        <v>13</v>
      </c>
      <c r="H120" t="s">
        <v>7</v>
      </c>
      <c r="I120">
        <v>509</v>
      </c>
    </row>
    <row r="121" spans="1:9" x14ac:dyDescent="0.25">
      <c r="A121">
        <v>120</v>
      </c>
      <c r="B121">
        <v>25</v>
      </c>
      <c r="C121" t="str">
        <f t="shared" si="1"/>
        <v>Adult</v>
      </c>
      <c r="D121" t="s">
        <v>33</v>
      </c>
      <c r="E121" t="s">
        <v>9</v>
      </c>
      <c r="F121" t="s">
        <v>19</v>
      </c>
      <c r="G121" t="s">
        <v>13</v>
      </c>
      <c r="H121" t="s">
        <v>7</v>
      </c>
      <c r="I121">
        <v>559</v>
      </c>
    </row>
    <row r="122" spans="1:9" x14ac:dyDescent="0.25">
      <c r="A122">
        <v>119</v>
      </c>
      <c r="B122">
        <v>18</v>
      </c>
      <c r="C122" t="str">
        <f t="shared" si="1"/>
        <v>Teenage</v>
      </c>
      <c r="D122" t="s">
        <v>31</v>
      </c>
      <c r="E122" t="s">
        <v>6</v>
      </c>
      <c r="F122" t="s">
        <v>18</v>
      </c>
      <c r="G122" t="s">
        <v>11</v>
      </c>
      <c r="H122" t="s">
        <v>10</v>
      </c>
      <c r="I122">
        <v>363</v>
      </c>
    </row>
    <row r="123" spans="1:9" x14ac:dyDescent="0.25">
      <c r="A123">
        <v>122</v>
      </c>
      <c r="B123">
        <v>20</v>
      </c>
      <c r="C123" t="str">
        <f t="shared" si="1"/>
        <v>Teenage</v>
      </c>
      <c r="D123" t="s">
        <v>33</v>
      </c>
      <c r="E123" t="s">
        <v>9</v>
      </c>
      <c r="F123" t="s">
        <v>20</v>
      </c>
      <c r="G123" t="s">
        <v>13</v>
      </c>
      <c r="H123" t="s">
        <v>10</v>
      </c>
      <c r="I123">
        <v>474</v>
      </c>
    </row>
    <row r="124" spans="1:9" x14ac:dyDescent="0.25">
      <c r="A124">
        <v>123</v>
      </c>
      <c r="B124">
        <v>20</v>
      </c>
      <c r="C124" t="str">
        <f t="shared" si="1"/>
        <v>Teenage</v>
      </c>
      <c r="D124" t="s">
        <v>33</v>
      </c>
      <c r="E124" t="s">
        <v>6</v>
      </c>
      <c r="F124" t="s">
        <v>21</v>
      </c>
      <c r="G124" t="s">
        <v>13</v>
      </c>
      <c r="H124" t="s">
        <v>10</v>
      </c>
      <c r="I124">
        <v>575</v>
      </c>
    </row>
    <row r="125" spans="1:9" x14ac:dyDescent="0.25">
      <c r="A125">
        <v>124</v>
      </c>
      <c r="B125">
        <v>32</v>
      </c>
      <c r="C125" t="str">
        <f t="shared" si="1"/>
        <v>Adult</v>
      </c>
      <c r="D125" t="s">
        <v>33</v>
      </c>
      <c r="E125" t="s">
        <v>9</v>
      </c>
      <c r="F125" t="s">
        <v>22</v>
      </c>
      <c r="G125" t="s">
        <v>11</v>
      </c>
      <c r="H125" t="s">
        <v>10</v>
      </c>
      <c r="I125">
        <v>350</v>
      </c>
    </row>
    <row r="126" spans="1:9" x14ac:dyDescent="0.25">
      <c r="A126">
        <v>125</v>
      </c>
      <c r="B126">
        <v>60</v>
      </c>
      <c r="C126" t="str">
        <f t="shared" si="1"/>
        <v>Senior Adult</v>
      </c>
      <c r="D126" t="s">
        <v>34</v>
      </c>
      <c r="E126" t="s">
        <v>9</v>
      </c>
      <c r="F126" t="s">
        <v>23</v>
      </c>
      <c r="G126" t="s">
        <v>11</v>
      </c>
      <c r="H126" t="s">
        <v>5</v>
      </c>
      <c r="I126">
        <v>823</v>
      </c>
    </row>
    <row r="127" spans="1:9" x14ac:dyDescent="0.25">
      <c r="A127">
        <v>126</v>
      </c>
      <c r="B127">
        <v>18</v>
      </c>
      <c r="C127" t="str">
        <f t="shared" si="1"/>
        <v>Teenage</v>
      </c>
      <c r="D127" t="s">
        <v>34</v>
      </c>
      <c r="E127" t="s">
        <v>6</v>
      </c>
      <c r="F127" t="s">
        <v>24</v>
      </c>
      <c r="G127" t="s">
        <v>13</v>
      </c>
      <c r="H127" t="s">
        <v>7</v>
      </c>
      <c r="I127">
        <v>501</v>
      </c>
    </row>
    <row r="128" spans="1:9" x14ac:dyDescent="0.25">
      <c r="A128">
        <v>127</v>
      </c>
      <c r="B128">
        <v>23</v>
      </c>
      <c r="C128" t="str">
        <f t="shared" si="1"/>
        <v>Adult</v>
      </c>
      <c r="D128" t="s">
        <v>34</v>
      </c>
      <c r="E128" t="s">
        <v>9</v>
      </c>
      <c r="F128" t="s">
        <v>25</v>
      </c>
      <c r="G128" t="s">
        <v>28</v>
      </c>
      <c r="H128" t="s">
        <v>5</v>
      </c>
      <c r="I128">
        <v>314</v>
      </c>
    </row>
    <row r="129" spans="1:9" x14ac:dyDescent="0.25">
      <c r="A129">
        <v>128</v>
      </c>
      <c r="B129">
        <v>25</v>
      </c>
      <c r="C129" t="str">
        <f t="shared" si="1"/>
        <v>Adult</v>
      </c>
      <c r="D129" t="s">
        <v>32</v>
      </c>
      <c r="E129" t="s">
        <v>9</v>
      </c>
      <c r="F129" t="s">
        <v>26</v>
      </c>
      <c r="G129" t="s">
        <v>28</v>
      </c>
      <c r="H129" t="s">
        <v>10</v>
      </c>
      <c r="I129">
        <v>297</v>
      </c>
    </row>
    <row r="130" spans="1:9" x14ac:dyDescent="0.25">
      <c r="A130">
        <v>129</v>
      </c>
      <c r="B130">
        <v>23</v>
      </c>
      <c r="C130" t="str">
        <f t="shared" ref="C130:C193" si="2">IF(B130&lt;=20,"Teenage",IF(AND(B130&gt;20,B130&lt;39),"Adult",IF(AND(B130&gt;40,B130&lt;59),"Middle age Adult",IF(B130&lt;=60,"Senior Adult",""))))</f>
        <v>Adult</v>
      </c>
      <c r="D130" t="s">
        <v>31</v>
      </c>
      <c r="E130" t="s">
        <v>9</v>
      </c>
      <c r="F130" t="s">
        <v>27</v>
      </c>
      <c r="G130" t="s">
        <v>28</v>
      </c>
      <c r="H130" t="s">
        <v>5</v>
      </c>
      <c r="I130">
        <v>861</v>
      </c>
    </row>
    <row r="131" spans="1:9" x14ac:dyDescent="0.25">
      <c r="A131">
        <v>155</v>
      </c>
      <c r="B131">
        <v>23</v>
      </c>
      <c r="C131" t="str">
        <f t="shared" si="2"/>
        <v>Adult</v>
      </c>
      <c r="D131" t="s">
        <v>32</v>
      </c>
      <c r="E131" t="s">
        <v>6</v>
      </c>
      <c r="F131" t="s">
        <v>19</v>
      </c>
      <c r="G131" t="s">
        <v>28</v>
      </c>
      <c r="H131" t="s">
        <v>5</v>
      </c>
      <c r="I131">
        <v>791</v>
      </c>
    </row>
    <row r="132" spans="1:9" x14ac:dyDescent="0.25">
      <c r="A132">
        <v>131</v>
      </c>
      <c r="B132">
        <v>28</v>
      </c>
      <c r="C132" t="str">
        <f t="shared" si="2"/>
        <v>Adult</v>
      </c>
      <c r="D132" t="s">
        <v>31</v>
      </c>
      <c r="E132" t="s">
        <v>9</v>
      </c>
      <c r="F132" t="s">
        <v>18</v>
      </c>
      <c r="G132" t="s">
        <v>11</v>
      </c>
      <c r="H132" t="s">
        <v>8</v>
      </c>
      <c r="I132">
        <v>262</v>
      </c>
    </row>
    <row r="133" spans="1:9" x14ac:dyDescent="0.25">
      <c r="A133">
        <v>132</v>
      </c>
      <c r="B133">
        <v>32</v>
      </c>
      <c r="C133" t="str">
        <f t="shared" si="2"/>
        <v>Adult</v>
      </c>
      <c r="D133" t="s">
        <v>33</v>
      </c>
      <c r="E133" t="s">
        <v>6</v>
      </c>
      <c r="F133" t="s">
        <v>20</v>
      </c>
      <c r="G133" t="s">
        <v>11</v>
      </c>
      <c r="H133" t="s">
        <v>7</v>
      </c>
      <c r="I133">
        <v>281</v>
      </c>
    </row>
    <row r="134" spans="1:9" x14ac:dyDescent="0.25">
      <c r="A134">
        <v>133</v>
      </c>
      <c r="B134">
        <v>23</v>
      </c>
      <c r="C134" t="str">
        <f t="shared" si="2"/>
        <v>Adult</v>
      </c>
      <c r="D134" t="s">
        <v>34</v>
      </c>
      <c r="E134" t="s">
        <v>9</v>
      </c>
      <c r="F134" t="s">
        <v>21</v>
      </c>
      <c r="G134" t="s">
        <v>28</v>
      </c>
      <c r="H134" t="s">
        <v>7</v>
      </c>
      <c r="I134">
        <v>443</v>
      </c>
    </row>
    <row r="135" spans="1:9" x14ac:dyDescent="0.25">
      <c r="A135">
        <v>134</v>
      </c>
      <c r="B135">
        <v>19</v>
      </c>
      <c r="C135" t="str">
        <f t="shared" si="2"/>
        <v>Teenage</v>
      </c>
      <c r="D135" t="s">
        <v>31</v>
      </c>
      <c r="E135" t="s">
        <v>9</v>
      </c>
      <c r="F135" t="s">
        <v>22</v>
      </c>
      <c r="G135" t="s">
        <v>28</v>
      </c>
      <c r="H135" t="s">
        <v>8</v>
      </c>
      <c r="I135">
        <v>171</v>
      </c>
    </row>
    <row r="136" spans="1:9" x14ac:dyDescent="0.25">
      <c r="A136">
        <v>135</v>
      </c>
      <c r="B136">
        <v>19</v>
      </c>
      <c r="C136" t="str">
        <f t="shared" si="2"/>
        <v>Teenage</v>
      </c>
      <c r="D136" t="s">
        <v>32</v>
      </c>
      <c r="E136" t="s">
        <v>6</v>
      </c>
      <c r="F136" t="s">
        <v>23</v>
      </c>
      <c r="G136" t="s">
        <v>28</v>
      </c>
      <c r="H136" t="s">
        <v>5</v>
      </c>
      <c r="I136">
        <v>855</v>
      </c>
    </row>
    <row r="137" spans="1:9" x14ac:dyDescent="0.25">
      <c r="A137">
        <v>136</v>
      </c>
      <c r="B137">
        <v>18</v>
      </c>
      <c r="C137" t="str">
        <f t="shared" si="2"/>
        <v>Teenage</v>
      </c>
      <c r="D137" t="s">
        <v>32</v>
      </c>
      <c r="E137" t="s">
        <v>6</v>
      </c>
      <c r="F137" t="s">
        <v>18</v>
      </c>
      <c r="G137" t="s">
        <v>13</v>
      </c>
      <c r="H137" t="s">
        <v>10</v>
      </c>
      <c r="I137">
        <v>489</v>
      </c>
    </row>
    <row r="138" spans="1:9" x14ac:dyDescent="0.25">
      <c r="A138">
        <v>137</v>
      </c>
      <c r="B138">
        <v>25</v>
      </c>
      <c r="C138" t="str">
        <f t="shared" si="2"/>
        <v>Adult</v>
      </c>
      <c r="D138" t="s">
        <v>33</v>
      </c>
      <c r="E138" t="s">
        <v>9</v>
      </c>
      <c r="F138" t="s">
        <v>26</v>
      </c>
      <c r="G138" t="s">
        <v>13</v>
      </c>
      <c r="H138" t="s">
        <v>5</v>
      </c>
      <c r="I138">
        <v>651</v>
      </c>
    </row>
    <row r="139" spans="1:9" x14ac:dyDescent="0.25">
      <c r="A139">
        <v>138</v>
      </c>
      <c r="B139">
        <v>53</v>
      </c>
      <c r="C139" t="str">
        <f t="shared" si="2"/>
        <v>Middle age Adult</v>
      </c>
      <c r="D139" t="s">
        <v>31</v>
      </c>
      <c r="E139" t="s">
        <v>9</v>
      </c>
      <c r="F139" t="s">
        <v>16</v>
      </c>
      <c r="G139" t="s">
        <v>11</v>
      </c>
      <c r="H139" t="s">
        <v>8</v>
      </c>
      <c r="I139">
        <v>196</v>
      </c>
    </row>
    <row r="140" spans="1:9" x14ac:dyDescent="0.25">
      <c r="A140">
        <v>150</v>
      </c>
      <c r="B140">
        <v>20</v>
      </c>
      <c r="C140" t="str">
        <f t="shared" si="2"/>
        <v>Teenage</v>
      </c>
      <c r="D140" t="s">
        <v>34</v>
      </c>
      <c r="E140" t="s">
        <v>6</v>
      </c>
      <c r="F140" t="s">
        <v>27</v>
      </c>
      <c r="G140" t="s">
        <v>11</v>
      </c>
      <c r="H140" t="s">
        <v>7</v>
      </c>
      <c r="I140">
        <v>273</v>
      </c>
    </row>
    <row r="141" spans="1:9" x14ac:dyDescent="0.25">
      <c r="A141">
        <v>140</v>
      </c>
      <c r="B141">
        <v>22</v>
      </c>
      <c r="C141" t="str">
        <f t="shared" si="2"/>
        <v>Adult</v>
      </c>
      <c r="D141" t="s">
        <v>31</v>
      </c>
      <c r="E141" t="s">
        <v>6</v>
      </c>
      <c r="F141" t="s">
        <v>21</v>
      </c>
      <c r="G141" t="s">
        <v>29</v>
      </c>
      <c r="H141" t="s">
        <v>10</v>
      </c>
      <c r="I141">
        <v>268</v>
      </c>
    </row>
    <row r="142" spans="1:9" x14ac:dyDescent="0.25">
      <c r="A142">
        <v>141</v>
      </c>
      <c r="B142">
        <v>23</v>
      </c>
      <c r="C142" t="str">
        <f t="shared" si="2"/>
        <v>Adult</v>
      </c>
      <c r="D142" t="s">
        <v>33</v>
      </c>
      <c r="E142" t="s">
        <v>9</v>
      </c>
      <c r="F142" t="s">
        <v>26</v>
      </c>
      <c r="G142" t="s">
        <v>28</v>
      </c>
      <c r="H142" t="s">
        <v>10</v>
      </c>
      <c r="I142">
        <v>384</v>
      </c>
    </row>
    <row r="143" spans="1:9" x14ac:dyDescent="0.25">
      <c r="A143">
        <v>142</v>
      </c>
      <c r="B143">
        <v>22</v>
      </c>
      <c r="C143" t="str">
        <f t="shared" si="2"/>
        <v>Adult</v>
      </c>
      <c r="D143" t="s">
        <v>31</v>
      </c>
      <c r="E143" t="s">
        <v>6</v>
      </c>
      <c r="F143" t="s">
        <v>17</v>
      </c>
      <c r="G143" t="s">
        <v>28</v>
      </c>
      <c r="H143" t="s">
        <v>8</v>
      </c>
      <c r="I143">
        <v>194</v>
      </c>
    </row>
    <row r="144" spans="1:9" x14ac:dyDescent="0.25">
      <c r="A144">
        <v>143</v>
      </c>
      <c r="B144">
        <v>25</v>
      </c>
      <c r="C144" t="str">
        <f t="shared" si="2"/>
        <v>Adult</v>
      </c>
      <c r="D144" t="s">
        <v>32</v>
      </c>
      <c r="E144" t="s">
        <v>9</v>
      </c>
      <c r="F144" t="s">
        <v>23</v>
      </c>
      <c r="G144" t="s">
        <v>13</v>
      </c>
      <c r="H144" t="s">
        <v>7</v>
      </c>
      <c r="I144">
        <v>346</v>
      </c>
    </row>
    <row r="145" spans="1:9" x14ac:dyDescent="0.25">
      <c r="A145">
        <v>144</v>
      </c>
      <c r="B145">
        <v>55</v>
      </c>
      <c r="C145" t="str">
        <f t="shared" si="2"/>
        <v>Middle age Adult</v>
      </c>
      <c r="D145" t="s">
        <v>34</v>
      </c>
      <c r="E145" t="s">
        <v>6</v>
      </c>
      <c r="F145" t="s">
        <v>24</v>
      </c>
      <c r="G145" t="s">
        <v>28</v>
      </c>
      <c r="H145" t="s">
        <v>8</v>
      </c>
      <c r="I145">
        <v>296</v>
      </c>
    </row>
    <row r="146" spans="1:9" x14ac:dyDescent="0.25">
      <c r="A146">
        <v>145</v>
      </c>
      <c r="B146">
        <v>60</v>
      </c>
      <c r="C146" t="str">
        <f t="shared" si="2"/>
        <v>Senior Adult</v>
      </c>
      <c r="D146" t="s">
        <v>31</v>
      </c>
      <c r="E146" t="s">
        <v>9</v>
      </c>
      <c r="F146" t="s">
        <v>25</v>
      </c>
      <c r="G146" t="s">
        <v>28</v>
      </c>
      <c r="H146" t="s">
        <v>8</v>
      </c>
      <c r="I146">
        <v>225</v>
      </c>
    </row>
    <row r="147" spans="1:9" x14ac:dyDescent="0.25">
      <c r="A147">
        <v>146</v>
      </c>
      <c r="B147">
        <v>25</v>
      </c>
      <c r="C147" t="str">
        <f t="shared" si="2"/>
        <v>Adult</v>
      </c>
      <c r="D147" t="s">
        <v>33</v>
      </c>
      <c r="E147" t="s">
        <v>9</v>
      </c>
      <c r="F147" t="s">
        <v>19</v>
      </c>
      <c r="G147" t="s">
        <v>12</v>
      </c>
      <c r="H147" t="s">
        <v>7</v>
      </c>
      <c r="I147">
        <v>408</v>
      </c>
    </row>
    <row r="148" spans="1:9" x14ac:dyDescent="0.25">
      <c r="A148">
        <v>147</v>
      </c>
      <c r="B148">
        <v>23</v>
      </c>
      <c r="C148" t="str">
        <f t="shared" si="2"/>
        <v>Adult</v>
      </c>
      <c r="D148" t="s">
        <v>31</v>
      </c>
      <c r="E148" t="s">
        <v>9</v>
      </c>
      <c r="F148" t="s">
        <v>18</v>
      </c>
      <c r="G148" t="s">
        <v>11</v>
      </c>
      <c r="H148" t="s">
        <v>8</v>
      </c>
      <c r="I148">
        <v>156</v>
      </c>
    </row>
    <row r="149" spans="1:9" x14ac:dyDescent="0.25">
      <c r="A149">
        <v>148</v>
      </c>
      <c r="B149">
        <v>60</v>
      </c>
      <c r="C149" t="str">
        <f t="shared" si="2"/>
        <v>Senior Adult</v>
      </c>
      <c r="D149" t="s">
        <v>34</v>
      </c>
      <c r="E149" t="s">
        <v>6</v>
      </c>
      <c r="F149" t="s">
        <v>20</v>
      </c>
      <c r="G149" t="s">
        <v>28</v>
      </c>
      <c r="H149" t="s">
        <v>10</v>
      </c>
      <c r="I149">
        <v>569</v>
      </c>
    </row>
    <row r="150" spans="1:9" x14ac:dyDescent="0.25">
      <c r="A150">
        <v>149</v>
      </c>
      <c r="B150">
        <v>32</v>
      </c>
      <c r="C150" t="str">
        <f t="shared" si="2"/>
        <v>Adult</v>
      </c>
      <c r="D150" t="s">
        <v>32</v>
      </c>
      <c r="E150" t="s">
        <v>9</v>
      </c>
      <c r="F150" t="s">
        <v>22</v>
      </c>
      <c r="G150" t="s">
        <v>12</v>
      </c>
      <c r="H150" t="s">
        <v>8</v>
      </c>
      <c r="I150">
        <v>166</v>
      </c>
    </row>
    <row r="151" spans="1:9" x14ac:dyDescent="0.25">
      <c r="A151">
        <v>150</v>
      </c>
      <c r="B151">
        <v>22</v>
      </c>
      <c r="C151" t="str">
        <f t="shared" si="2"/>
        <v>Adult</v>
      </c>
      <c r="D151" t="s">
        <v>31</v>
      </c>
      <c r="E151" t="s">
        <v>9</v>
      </c>
      <c r="F151" t="s">
        <v>25</v>
      </c>
      <c r="G151" t="s">
        <v>28</v>
      </c>
      <c r="H151" t="s">
        <v>5</v>
      </c>
      <c r="I151">
        <v>531</v>
      </c>
    </row>
    <row r="152" spans="1:9" x14ac:dyDescent="0.25">
      <c r="A152">
        <v>151</v>
      </c>
      <c r="B152">
        <v>23</v>
      </c>
      <c r="C152" t="str">
        <f t="shared" si="2"/>
        <v>Adult</v>
      </c>
      <c r="D152" t="s">
        <v>33</v>
      </c>
      <c r="E152" t="s">
        <v>9</v>
      </c>
      <c r="F152" t="s">
        <v>19</v>
      </c>
      <c r="G152" t="s">
        <v>11</v>
      </c>
      <c r="H152" t="s">
        <v>8</v>
      </c>
      <c r="I152">
        <v>174</v>
      </c>
    </row>
    <row r="153" spans="1:9" x14ac:dyDescent="0.25">
      <c r="A153">
        <v>152</v>
      </c>
      <c r="B153">
        <v>23</v>
      </c>
      <c r="C153" t="str">
        <f t="shared" si="2"/>
        <v>Adult</v>
      </c>
      <c r="D153" t="s">
        <v>31</v>
      </c>
      <c r="E153" t="s">
        <v>6</v>
      </c>
      <c r="F153" t="s">
        <v>16</v>
      </c>
      <c r="G153" t="s">
        <v>28</v>
      </c>
      <c r="H153" t="s">
        <v>5</v>
      </c>
      <c r="I153">
        <v>565</v>
      </c>
    </row>
    <row r="154" spans="1:9" x14ac:dyDescent="0.25">
      <c r="A154">
        <v>153</v>
      </c>
      <c r="B154">
        <v>20</v>
      </c>
      <c r="C154" t="str">
        <f t="shared" si="2"/>
        <v>Teenage</v>
      </c>
      <c r="D154" t="s">
        <v>33</v>
      </c>
      <c r="E154" t="s">
        <v>9</v>
      </c>
      <c r="F154" t="s">
        <v>27</v>
      </c>
      <c r="G154" t="s">
        <v>28</v>
      </c>
      <c r="H154" t="s">
        <v>7</v>
      </c>
      <c r="I154">
        <v>355</v>
      </c>
    </row>
    <row r="155" spans="1:9" x14ac:dyDescent="0.25">
      <c r="A155">
        <v>154</v>
      </c>
      <c r="B155">
        <v>19</v>
      </c>
      <c r="C155" t="str">
        <f t="shared" si="2"/>
        <v>Teenage</v>
      </c>
      <c r="D155" t="s">
        <v>32</v>
      </c>
      <c r="E155" t="s">
        <v>9</v>
      </c>
      <c r="F155" t="s">
        <v>21</v>
      </c>
      <c r="G155" t="s">
        <v>28</v>
      </c>
      <c r="H155" t="s">
        <v>7</v>
      </c>
      <c r="I155">
        <v>267</v>
      </c>
    </row>
    <row r="156" spans="1:9" x14ac:dyDescent="0.25">
      <c r="A156">
        <v>155</v>
      </c>
      <c r="B156">
        <v>60</v>
      </c>
      <c r="C156" t="str">
        <f t="shared" si="2"/>
        <v>Senior Adult</v>
      </c>
      <c r="D156" t="s">
        <v>34</v>
      </c>
      <c r="E156" t="s">
        <v>6</v>
      </c>
      <c r="F156" t="s">
        <v>26</v>
      </c>
      <c r="G156" t="s">
        <v>12</v>
      </c>
      <c r="H156" t="s">
        <v>10</v>
      </c>
      <c r="I156">
        <v>355</v>
      </c>
    </row>
    <row r="157" spans="1:9" x14ac:dyDescent="0.25">
      <c r="A157">
        <v>156</v>
      </c>
      <c r="B157">
        <v>23</v>
      </c>
      <c r="C157" t="str">
        <f t="shared" si="2"/>
        <v>Adult</v>
      </c>
      <c r="D157" t="s">
        <v>31</v>
      </c>
      <c r="E157" t="s">
        <v>6</v>
      </c>
      <c r="F157" t="s">
        <v>17</v>
      </c>
      <c r="G157" t="s">
        <v>28</v>
      </c>
      <c r="H157" t="s">
        <v>5</v>
      </c>
      <c r="I157">
        <v>342</v>
      </c>
    </row>
    <row r="158" spans="1:9" x14ac:dyDescent="0.25">
      <c r="A158">
        <v>157</v>
      </c>
      <c r="B158">
        <v>25</v>
      </c>
      <c r="C158" t="str">
        <f t="shared" si="2"/>
        <v>Adult</v>
      </c>
      <c r="D158" t="s">
        <v>31</v>
      </c>
      <c r="E158" t="s">
        <v>9</v>
      </c>
      <c r="F158" t="s">
        <v>23</v>
      </c>
      <c r="G158" t="s">
        <v>13</v>
      </c>
      <c r="H158" t="s">
        <v>8</v>
      </c>
      <c r="I158">
        <v>246</v>
      </c>
    </row>
    <row r="159" spans="1:9" x14ac:dyDescent="0.25">
      <c r="A159">
        <v>158</v>
      </c>
      <c r="B159">
        <v>32</v>
      </c>
      <c r="C159" t="str">
        <f t="shared" si="2"/>
        <v>Adult</v>
      </c>
      <c r="D159" t="s">
        <v>32</v>
      </c>
      <c r="E159" t="s">
        <v>6</v>
      </c>
      <c r="F159" t="s">
        <v>24</v>
      </c>
      <c r="G159" t="s">
        <v>28</v>
      </c>
      <c r="H159" t="s">
        <v>8</v>
      </c>
      <c r="I159">
        <v>233</v>
      </c>
    </row>
    <row r="160" spans="1:9" x14ac:dyDescent="0.25">
      <c r="A160">
        <v>159</v>
      </c>
      <c r="B160">
        <v>18</v>
      </c>
      <c r="C160" t="str">
        <f t="shared" si="2"/>
        <v>Teenage</v>
      </c>
      <c r="D160" t="s">
        <v>33</v>
      </c>
      <c r="E160" t="s">
        <v>9</v>
      </c>
      <c r="F160" t="s">
        <v>25</v>
      </c>
      <c r="G160" t="s">
        <v>11</v>
      </c>
      <c r="H160" t="s">
        <v>5</v>
      </c>
      <c r="I160">
        <v>263</v>
      </c>
    </row>
    <row r="161" spans="1:9" x14ac:dyDescent="0.25">
      <c r="A161">
        <v>160</v>
      </c>
      <c r="B161">
        <v>20</v>
      </c>
      <c r="C161" t="str">
        <f t="shared" si="2"/>
        <v>Teenage</v>
      </c>
      <c r="D161" t="s">
        <v>34</v>
      </c>
      <c r="E161" t="s">
        <v>6</v>
      </c>
      <c r="F161" t="s">
        <v>19</v>
      </c>
      <c r="G161" t="s">
        <v>28</v>
      </c>
      <c r="H161" t="s">
        <v>5</v>
      </c>
      <c r="I161">
        <v>199</v>
      </c>
    </row>
    <row r="162" spans="1:9" x14ac:dyDescent="0.25">
      <c r="A162">
        <v>161</v>
      </c>
      <c r="B162">
        <v>19</v>
      </c>
      <c r="C162" t="str">
        <f t="shared" si="2"/>
        <v>Teenage</v>
      </c>
      <c r="D162" t="s">
        <v>31</v>
      </c>
      <c r="E162" t="s">
        <v>9</v>
      </c>
      <c r="F162" t="s">
        <v>18</v>
      </c>
      <c r="G162" t="s">
        <v>28</v>
      </c>
      <c r="H162" t="s">
        <v>7</v>
      </c>
      <c r="I162">
        <v>554</v>
      </c>
    </row>
    <row r="163" spans="1:9" x14ac:dyDescent="0.25">
      <c r="A163">
        <v>162</v>
      </c>
      <c r="B163">
        <v>20</v>
      </c>
      <c r="C163" t="str">
        <f t="shared" si="2"/>
        <v>Teenage</v>
      </c>
      <c r="D163" t="s">
        <v>33</v>
      </c>
      <c r="E163" t="s">
        <v>9</v>
      </c>
      <c r="F163" t="s">
        <v>20</v>
      </c>
      <c r="G163" t="s">
        <v>11</v>
      </c>
      <c r="H163" t="s">
        <v>5</v>
      </c>
      <c r="I163">
        <v>719</v>
      </c>
    </row>
    <row r="164" spans="1:9" x14ac:dyDescent="0.25">
      <c r="A164">
        <v>163</v>
      </c>
      <c r="B164">
        <v>25</v>
      </c>
      <c r="C164" t="str">
        <f t="shared" si="2"/>
        <v>Adult</v>
      </c>
      <c r="D164" t="s">
        <v>34</v>
      </c>
      <c r="E164" t="s">
        <v>9</v>
      </c>
      <c r="F164" t="s">
        <v>22</v>
      </c>
      <c r="G164" t="s">
        <v>12</v>
      </c>
      <c r="H164" t="s">
        <v>10</v>
      </c>
      <c r="I164">
        <v>333</v>
      </c>
    </row>
    <row r="165" spans="1:9" x14ac:dyDescent="0.25">
      <c r="A165">
        <v>164</v>
      </c>
      <c r="B165">
        <v>20</v>
      </c>
      <c r="C165" t="str">
        <f t="shared" si="2"/>
        <v>Teenage</v>
      </c>
      <c r="D165" t="s">
        <v>32</v>
      </c>
      <c r="E165" t="s">
        <v>9</v>
      </c>
      <c r="F165" t="s">
        <v>24</v>
      </c>
      <c r="G165" t="s">
        <v>13</v>
      </c>
      <c r="H165" t="s">
        <v>5</v>
      </c>
      <c r="I165">
        <v>735</v>
      </c>
    </row>
    <row r="166" spans="1:9" x14ac:dyDescent="0.25">
      <c r="A166">
        <v>165</v>
      </c>
      <c r="B166">
        <v>20</v>
      </c>
      <c r="C166" t="str">
        <f t="shared" si="2"/>
        <v>Teenage</v>
      </c>
      <c r="D166" t="s">
        <v>32</v>
      </c>
      <c r="E166" t="s">
        <v>6</v>
      </c>
      <c r="F166" t="s">
        <v>27</v>
      </c>
      <c r="G166" t="s">
        <v>13</v>
      </c>
      <c r="H166" t="s">
        <v>7</v>
      </c>
      <c r="I166">
        <v>255</v>
      </c>
    </row>
    <row r="167" spans="1:9" x14ac:dyDescent="0.25">
      <c r="A167">
        <v>166</v>
      </c>
      <c r="B167">
        <v>18</v>
      </c>
      <c r="C167" t="str">
        <f t="shared" si="2"/>
        <v>Teenage</v>
      </c>
      <c r="D167" t="s">
        <v>33</v>
      </c>
      <c r="E167" t="s">
        <v>9</v>
      </c>
      <c r="F167" t="s">
        <v>16</v>
      </c>
      <c r="G167" t="s">
        <v>11</v>
      </c>
      <c r="H167" t="s">
        <v>10</v>
      </c>
      <c r="I167">
        <v>455</v>
      </c>
    </row>
    <row r="168" spans="1:9" x14ac:dyDescent="0.25">
      <c r="A168">
        <v>167</v>
      </c>
      <c r="B168">
        <v>18</v>
      </c>
      <c r="C168" t="str">
        <f t="shared" si="2"/>
        <v>Teenage</v>
      </c>
      <c r="D168" t="s">
        <v>32</v>
      </c>
      <c r="E168" t="s">
        <v>6</v>
      </c>
      <c r="F168" t="s">
        <v>16</v>
      </c>
      <c r="G168" t="s">
        <v>28</v>
      </c>
      <c r="H168" t="s">
        <v>7</v>
      </c>
      <c r="I168">
        <v>414</v>
      </c>
    </row>
    <row r="169" spans="1:9" x14ac:dyDescent="0.25">
      <c r="A169">
        <v>168</v>
      </c>
      <c r="B169">
        <v>60</v>
      </c>
      <c r="C169" t="str">
        <f t="shared" si="2"/>
        <v>Senior Adult</v>
      </c>
      <c r="D169" t="s">
        <v>33</v>
      </c>
      <c r="E169" t="s">
        <v>6</v>
      </c>
      <c r="F169" t="s">
        <v>27</v>
      </c>
      <c r="G169" t="s">
        <v>28</v>
      </c>
      <c r="H169" t="s">
        <v>7</v>
      </c>
      <c r="I169">
        <v>253</v>
      </c>
    </row>
    <row r="170" spans="1:9" x14ac:dyDescent="0.25">
      <c r="A170">
        <v>169</v>
      </c>
      <c r="B170">
        <v>25</v>
      </c>
      <c r="C170" t="str">
        <f t="shared" si="2"/>
        <v>Adult</v>
      </c>
      <c r="D170" t="s">
        <v>33</v>
      </c>
      <c r="E170" t="s">
        <v>9</v>
      </c>
      <c r="F170" t="s">
        <v>21</v>
      </c>
      <c r="G170" t="s">
        <v>11</v>
      </c>
      <c r="H170" t="s">
        <v>8</v>
      </c>
      <c r="I170">
        <v>271</v>
      </c>
    </row>
    <row r="171" spans="1:9" x14ac:dyDescent="0.25">
      <c r="A171">
        <v>170</v>
      </c>
      <c r="B171">
        <v>20</v>
      </c>
      <c r="C171" t="str">
        <f t="shared" si="2"/>
        <v>Teenage</v>
      </c>
      <c r="D171" t="s">
        <v>31</v>
      </c>
      <c r="E171" t="s">
        <v>9</v>
      </c>
      <c r="F171" t="s">
        <v>26</v>
      </c>
      <c r="G171" t="s">
        <v>28</v>
      </c>
      <c r="H171" t="s">
        <v>8</v>
      </c>
      <c r="I171">
        <v>226</v>
      </c>
    </row>
    <row r="172" spans="1:9" x14ac:dyDescent="0.25">
      <c r="A172">
        <v>171</v>
      </c>
      <c r="B172">
        <v>22</v>
      </c>
      <c r="C172" t="str">
        <f t="shared" si="2"/>
        <v>Adult</v>
      </c>
      <c r="D172" t="s">
        <v>32</v>
      </c>
      <c r="E172" t="s">
        <v>9</v>
      </c>
      <c r="F172" t="s">
        <v>17</v>
      </c>
      <c r="G172" t="s">
        <v>28</v>
      </c>
      <c r="H172" t="s">
        <v>5</v>
      </c>
      <c r="I172">
        <v>771</v>
      </c>
    </row>
    <row r="173" spans="1:9" x14ac:dyDescent="0.25">
      <c r="A173">
        <v>172</v>
      </c>
      <c r="B173">
        <v>20</v>
      </c>
      <c r="C173" t="str">
        <f t="shared" si="2"/>
        <v>Teenage</v>
      </c>
      <c r="D173" t="s">
        <v>34</v>
      </c>
      <c r="E173" t="s">
        <v>6</v>
      </c>
      <c r="F173" t="s">
        <v>23</v>
      </c>
      <c r="G173" t="s">
        <v>29</v>
      </c>
      <c r="H173" t="s">
        <v>8</v>
      </c>
      <c r="I173">
        <v>185</v>
      </c>
    </row>
    <row r="174" spans="1:9" x14ac:dyDescent="0.25">
      <c r="A174">
        <v>173</v>
      </c>
      <c r="B174">
        <v>18</v>
      </c>
      <c r="C174" t="str">
        <f t="shared" si="2"/>
        <v>Teenage</v>
      </c>
      <c r="D174" t="s">
        <v>31</v>
      </c>
      <c r="E174" t="s">
        <v>9</v>
      </c>
      <c r="F174" t="s">
        <v>24</v>
      </c>
      <c r="G174" t="s">
        <v>13</v>
      </c>
      <c r="H174" t="s">
        <v>7</v>
      </c>
      <c r="I174">
        <v>200</v>
      </c>
    </row>
    <row r="175" spans="1:9" x14ac:dyDescent="0.25">
      <c r="A175">
        <v>174</v>
      </c>
      <c r="B175">
        <v>25</v>
      </c>
      <c r="C175" t="str">
        <f t="shared" si="2"/>
        <v>Adult</v>
      </c>
      <c r="D175" t="s">
        <v>33</v>
      </c>
      <c r="E175" t="s">
        <v>6</v>
      </c>
      <c r="F175" t="s">
        <v>25</v>
      </c>
      <c r="G175" t="s">
        <v>28</v>
      </c>
      <c r="H175" t="s">
        <v>7</v>
      </c>
      <c r="I175">
        <v>504</v>
      </c>
    </row>
    <row r="176" spans="1:9" x14ac:dyDescent="0.25">
      <c r="A176">
        <v>175</v>
      </c>
      <c r="B176">
        <v>60</v>
      </c>
      <c r="C176" t="str">
        <f t="shared" si="2"/>
        <v>Senior Adult</v>
      </c>
      <c r="D176" t="s">
        <v>32</v>
      </c>
      <c r="E176" t="s">
        <v>9</v>
      </c>
      <c r="F176" t="s">
        <v>19</v>
      </c>
      <c r="G176" t="s">
        <v>29</v>
      </c>
      <c r="H176" t="s">
        <v>8</v>
      </c>
      <c r="I176">
        <v>179</v>
      </c>
    </row>
    <row r="177" spans="1:9" x14ac:dyDescent="0.25">
      <c r="A177">
        <v>176</v>
      </c>
      <c r="B177">
        <v>23</v>
      </c>
      <c r="C177" t="str">
        <f t="shared" si="2"/>
        <v>Adult</v>
      </c>
      <c r="D177" t="s">
        <v>34</v>
      </c>
      <c r="E177" t="s">
        <v>6</v>
      </c>
      <c r="F177" t="s">
        <v>18</v>
      </c>
      <c r="G177" t="s">
        <v>12</v>
      </c>
      <c r="H177" t="s">
        <v>8</v>
      </c>
      <c r="I177">
        <v>197</v>
      </c>
    </row>
    <row r="178" spans="1:9" x14ac:dyDescent="0.25">
      <c r="A178">
        <v>177</v>
      </c>
      <c r="B178">
        <v>22</v>
      </c>
      <c r="C178" t="str">
        <f t="shared" si="2"/>
        <v>Adult</v>
      </c>
      <c r="D178" t="s">
        <v>34</v>
      </c>
      <c r="E178" t="s">
        <v>9</v>
      </c>
      <c r="F178" t="s">
        <v>20</v>
      </c>
      <c r="G178" t="s">
        <v>28</v>
      </c>
      <c r="H178" t="s">
        <v>5</v>
      </c>
      <c r="I178">
        <v>480</v>
      </c>
    </row>
    <row r="179" spans="1:9" x14ac:dyDescent="0.25">
      <c r="A179">
        <v>178</v>
      </c>
      <c r="B179">
        <v>20</v>
      </c>
      <c r="C179" t="str">
        <f t="shared" si="2"/>
        <v>Teenage</v>
      </c>
      <c r="D179" t="s">
        <v>34</v>
      </c>
      <c r="E179" t="s">
        <v>9</v>
      </c>
      <c r="F179" t="s">
        <v>22</v>
      </c>
      <c r="G179" t="s">
        <v>11</v>
      </c>
      <c r="H179" t="s">
        <v>8</v>
      </c>
      <c r="I179">
        <v>228</v>
      </c>
    </row>
    <row r="180" spans="1:9" x14ac:dyDescent="0.25">
      <c r="A180">
        <v>179</v>
      </c>
      <c r="B180">
        <v>20</v>
      </c>
      <c r="C180" t="str">
        <f t="shared" si="2"/>
        <v>Teenage</v>
      </c>
      <c r="D180" t="s">
        <v>31</v>
      </c>
      <c r="E180" t="s">
        <v>9</v>
      </c>
      <c r="F180" t="s">
        <v>22</v>
      </c>
      <c r="G180" t="s">
        <v>29</v>
      </c>
      <c r="H180" t="s">
        <v>5</v>
      </c>
      <c r="I180">
        <v>893</v>
      </c>
    </row>
    <row r="181" spans="1:9" x14ac:dyDescent="0.25">
      <c r="A181">
        <v>180</v>
      </c>
      <c r="B181">
        <v>25</v>
      </c>
      <c r="C181" t="str">
        <f t="shared" si="2"/>
        <v>Adult</v>
      </c>
      <c r="D181" t="s">
        <v>33</v>
      </c>
      <c r="E181" t="s">
        <v>6</v>
      </c>
      <c r="F181" t="s">
        <v>23</v>
      </c>
      <c r="G181" t="s">
        <v>13</v>
      </c>
      <c r="H181" t="s">
        <v>8</v>
      </c>
      <c r="I181">
        <v>173</v>
      </c>
    </row>
    <row r="182" spans="1:9" x14ac:dyDescent="0.25">
      <c r="A182">
        <v>181</v>
      </c>
      <c r="B182">
        <v>57</v>
      </c>
      <c r="C182" t="str">
        <f t="shared" si="2"/>
        <v>Middle age Adult</v>
      </c>
      <c r="D182" t="s">
        <v>32</v>
      </c>
      <c r="E182" t="s">
        <v>6</v>
      </c>
      <c r="F182" t="s">
        <v>17</v>
      </c>
      <c r="G182" t="s">
        <v>11</v>
      </c>
      <c r="H182" t="s">
        <v>7</v>
      </c>
      <c r="I182">
        <v>385</v>
      </c>
    </row>
    <row r="183" spans="1:9" x14ac:dyDescent="0.25">
      <c r="A183">
        <v>182</v>
      </c>
      <c r="B183">
        <v>23</v>
      </c>
      <c r="C183" t="str">
        <f t="shared" si="2"/>
        <v>Adult</v>
      </c>
      <c r="D183" t="s">
        <v>33</v>
      </c>
      <c r="E183" t="s">
        <v>9</v>
      </c>
      <c r="F183" t="s">
        <v>24</v>
      </c>
      <c r="G183" t="s">
        <v>29</v>
      </c>
      <c r="H183" t="s">
        <v>5</v>
      </c>
      <c r="I183">
        <v>291</v>
      </c>
    </row>
    <row r="184" spans="1:9" x14ac:dyDescent="0.25">
      <c r="A184">
        <v>183</v>
      </c>
      <c r="B184">
        <v>22</v>
      </c>
      <c r="C184" t="str">
        <f t="shared" si="2"/>
        <v>Adult</v>
      </c>
      <c r="D184" t="s">
        <v>31</v>
      </c>
      <c r="E184" t="s">
        <v>6</v>
      </c>
      <c r="F184" t="s">
        <v>17</v>
      </c>
      <c r="G184" t="s">
        <v>13</v>
      </c>
      <c r="H184" t="s">
        <v>10</v>
      </c>
      <c r="I184">
        <v>474</v>
      </c>
    </row>
    <row r="185" spans="1:9" x14ac:dyDescent="0.25">
      <c r="A185">
        <v>184</v>
      </c>
      <c r="B185">
        <v>22</v>
      </c>
      <c r="C185" t="str">
        <f t="shared" si="2"/>
        <v>Adult</v>
      </c>
      <c r="D185" t="s">
        <v>34</v>
      </c>
      <c r="E185" t="s">
        <v>9</v>
      </c>
      <c r="F185" t="s">
        <v>26</v>
      </c>
      <c r="G185" t="s">
        <v>28</v>
      </c>
      <c r="H185" t="s">
        <v>7</v>
      </c>
      <c r="I185">
        <v>202</v>
      </c>
    </row>
    <row r="186" spans="1:9" x14ac:dyDescent="0.25">
      <c r="A186">
        <v>185</v>
      </c>
      <c r="B186">
        <v>32</v>
      </c>
      <c r="C186" t="str">
        <f t="shared" si="2"/>
        <v>Adult</v>
      </c>
      <c r="D186" t="s">
        <v>32</v>
      </c>
      <c r="E186" t="s">
        <v>6</v>
      </c>
      <c r="F186" t="s">
        <v>19</v>
      </c>
      <c r="G186" t="s">
        <v>28</v>
      </c>
      <c r="H186" t="s">
        <v>8</v>
      </c>
      <c r="I186">
        <v>227</v>
      </c>
    </row>
    <row r="187" spans="1:9" x14ac:dyDescent="0.25">
      <c r="A187">
        <v>186</v>
      </c>
      <c r="B187">
        <v>28</v>
      </c>
      <c r="C187" t="str">
        <f t="shared" si="2"/>
        <v>Adult</v>
      </c>
      <c r="D187" t="s">
        <v>34</v>
      </c>
      <c r="E187" t="s">
        <v>9</v>
      </c>
      <c r="F187" t="s">
        <v>16</v>
      </c>
      <c r="G187" t="s">
        <v>11</v>
      </c>
      <c r="H187" t="s">
        <v>7</v>
      </c>
      <c r="I187">
        <v>234</v>
      </c>
    </row>
    <row r="188" spans="1:9" x14ac:dyDescent="0.25">
      <c r="A188">
        <v>187</v>
      </c>
      <c r="B188">
        <v>22</v>
      </c>
      <c r="C188" t="str">
        <f t="shared" si="2"/>
        <v>Adult</v>
      </c>
      <c r="D188" t="s">
        <v>33</v>
      </c>
      <c r="E188" t="s">
        <v>9</v>
      </c>
      <c r="F188" t="s">
        <v>27</v>
      </c>
      <c r="G188" t="s">
        <v>28</v>
      </c>
      <c r="H188" t="s">
        <v>10</v>
      </c>
      <c r="I188">
        <v>263</v>
      </c>
    </row>
    <row r="189" spans="1:9" x14ac:dyDescent="0.25">
      <c r="A189">
        <v>188</v>
      </c>
      <c r="B189">
        <v>25</v>
      </c>
      <c r="C189" t="str">
        <f t="shared" si="2"/>
        <v>Adult</v>
      </c>
      <c r="D189" t="s">
        <v>31</v>
      </c>
      <c r="E189" t="s">
        <v>9</v>
      </c>
      <c r="F189" t="s">
        <v>21</v>
      </c>
      <c r="G189" t="s">
        <v>12</v>
      </c>
      <c r="H189" t="s">
        <v>10</v>
      </c>
      <c r="I189">
        <v>543</v>
      </c>
    </row>
    <row r="190" spans="1:9" x14ac:dyDescent="0.25">
      <c r="A190">
        <v>189</v>
      </c>
      <c r="B190">
        <v>20</v>
      </c>
      <c r="C190" t="str">
        <f t="shared" si="2"/>
        <v>Teenage</v>
      </c>
      <c r="D190" t="s">
        <v>31</v>
      </c>
      <c r="E190" t="s">
        <v>6</v>
      </c>
      <c r="F190" t="s">
        <v>26</v>
      </c>
      <c r="G190" t="s">
        <v>13</v>
      </c>
      <c r="H190" t="s">
        <v>5</v>
      </c>
      <c r="I190">
        <v>799</v>
      </c>
    </row>
    <row r="191" spans="1:9" x14ac:dyDescent="0.25">
      <c r="A191">
        <v>190</v>
      </c>
      <c r="B191">
        <v>31</v>
      </c>
      <c r="C191" t="str">
        <f t="shared" si="2"/>
        <v>Adult</v>
      </c>
      <c r="D191" t="s">
        <v>32</v>
      </c>
      <c r="E191" t="s">
        <v>9</v>
      </c>
      <c r="F191" t="s">
        <v>17</v>
      </c>
      <c r="G191" t="s">
        <v>11</v>
      </c>
      <c r="H191" t="s">
        <v>8</v>
      </c>
      <c r="I191">
        <v>255</v>
      </c>
    </row>
    <row r="192" spans="1:9" x14ac:dyDescent="0.25">
      <c r="A192">
        <v>191</v>
      </c>
      <c r="B192">
        <v>60</v>
      </c>
      <c r="C192" t="str">
        <f t="shared" si="2"/>
        <v>Senior Adult</v>
      </c>
      <c r="D192" t="s">
        <v>33</v>
      </c>
      <c r="E192" t="s">
        <v>9</v>
      </c>
      <c r="F192" t="s">
        <v>23</v>
      </c>
      <c r="G192" t="s">
        <v>28</v>
      </c>
      <c r="H192" t="s">
        <v>7</v>
      </c>
      <c r="I192">
        <v>284</v>
      </c>
    </row>
    <row r="193" spans="1:9" x14ac:dyDescent="0.25">
      <c r="A193">
        <v>192</v>
      </c>
      <c r="B193">
        <v>60</v>
      </c>
      <c r="C193" t="str">
        <f t="shared" si="2"/>
        <v>Senior Adult</v>
      </c>
      <c r="D193" t="s">
        <v>31</v>
      </c>
      <c r="E193" t="s">
        <v>9</v>
      </c>
      <c r="F193" t="s">
        <v>24</v>
      </c>
      <c r="G193" t="s">
        <v>13</v>
      </c>
      <c r="H193" t="s">
        <v>8</v>
      </c>
      <c r="I193">
        <v>168</v>
      </c>
    </row>
    <row r="194" spans="1:9" x14ac:dyDescent="0.25">
      <c r="A194">
        <v>193</v>
      </c>
      <c r="B194">
        <v>31</v>
      </c>
      <c r="C194" t="str">
        <f t="shared" ref="C194:C257" si="3">IF(B194&lt;=20,"Teenage",IF(AND(B194&gt;20,B194&lt;39),"Adult",IF(AND(B194&gt;40,B194&lt;59),"Middle age Adult",IF(B194&lt;=60,"Senior Adult",""))))</f>
        <v>Adult</v>
      </c>
      <c r="D194" t="s">
        <v>34</v>
      </c>
      <c r="E194" t="s">
        <v>6</v>
      </c>
      <c r="F194" t="s">
        <v>25</v>
      </c>
      <c r="G194" t="s">
        <v>11</v>
      </c>
      <c r="H194" t="s">
        <v>7</v>
      </c>
      <c r="I194">
        <v>243</v>
      </c>
    </row>
    <row r="195" spans="1:9" x14ac:dyDescent="0.25">
      <c r="A195">
        <v>194</v>
      </c>
      <c r="B195">
        <v>20</v>
      </c>
      <c r="C195" t="str">
        <f t="shared" si="3"/>
        <v>Teenage</v>
      </c>
      <c r="D195" t="s">
        <v>32</v>
      </c>
      <c r="E195" t="s">
        <v>9</v>
      </c>
      <c r="F195" t="s">
        <v>19</v>
      </c>
      <c r="G195" t="s">
        <v>13</v>
      </c>
      <c r="H195" t="s">
        <v>10</v>
      </c>
      <c r="I195">
        <v>484</v>
      </c>
    </row>
    <row r="196" spans="1:9" x14ac:dyDescent="0.25">
      <c r="A196">
        <v>195</v>
      </c>
      <c r="B196">
        <v>60</v>
      </c>
      <c r="C196" t="str">
        <f t="shared" si="3"/>
        <v>Senior Adult</v>
      </c>
      <c r="D196" t="s">
        <v>31</v>
      </c>
      <c r="E196" t="s">
        <v>6</v>
      </c>
      <c r="F196" t="s">
        <v>18</v>
      </c>
      <c r="G196" t="s">
        <v>11</v>
      </c>
      <c r="H196" t="s">
        <v>7</v>
      </c>
      <c r="I196">
        <v>204</v>
      </c>
    </row>
    <row r="197" spans="1:9" x14ac:dyDescent="0.25">
      <c r="A197">
        <v>196</v>
      </c>
      <c r="B197">
        <v>22</v>
      </c>
      <c r="C197" t="str">
        <f t="shared" si="3"/>
        <v>Adult</v>
      </c>
      <c r="D197" t="s">
        <v>33</v>
      </c>
      <c r="E197" t="s">
        <v>6</v>
      </c>
      <c r="F197" t="s">
        <v>20</v>
      </c>
      <c r="G197" t="s">
        <v>28</v>
      </c>
      <c r="H197" t="s">
        <v>7</v>
      </c>
      <c r="I197">
        <v>299</v>
      </c>
    </row>
    <row r="198" spans="1:9" x14ac:dyDescent="0.25">
      <c r="A198">
        <v>197</v>
      </c>
      <c r="B198">
        <v>19</v>
      </c>
      <c r="C198" t="str">
        <f t="shared" si="3"/>
        <v>Teenage</v>
      </c>
      <c r="D198" t="s">
        <v>31</v>
      </c>
      <c r="E198" t="s">
        <v>9</v>
      </c>
      <c r="F198" t="s">
        <v>22</v>
      </c>
      <c r="G198" t="s">
        <v>28</v>
      </c>
      <c r="H198" t="s">
        <v>8</v>
      </c>
      <c r="I198">
        <v>191</v>
      </c>
    </row>
    <row r="199" spans="1:9" x14ac:dyDescent="0.25">
      <c r="A199">
        <v>198</v>
      </c>
      <c r="B199">
        <v>25</v>
      </c>
      <c r="C199" t="str">
        <f t="shared" si="3"/>
        <v>Adult</v>
      </c>
      <c r="D199" t="s">
        <v>33</v>
      </c>
      <c r="E199" t="s">
        <v>9</v>
      </c>
      <c r="F199" t="s">
        <v>21</v>
      </c>
      <c r="G199" t="s">
        <v>11</v>
      </c>
      <c r="H199" t="s">
        <v>8</v>
      </c>
      <c r="I199">
        <v>244</v>
      </c>
    </row>
    <row r="200" spans="1:9" x14ac:dyDescent="0.25">
      <c r="A200">
        <v>199</v>
      </c>
      <c r="B200">
        <v>23</v>
      </c>
      <c r="C200" t="str">
        <f t="shared" si="3"/>
        <v>Adult</v>
      </c>
      <c r="D200" t="s">
        <v>31</v>
      </c>
      <c r="E200" t="s">
        <v>6</v>
      </c>
      <c r="F200" t="s">
        <v>26</v>
      </c>
      <c r="G200" t="s">
        <v>28</v>
      </c>
      <c r="H200" t="s">
        <v>8</v>
      </c>
      <c r="I200">
        <v>243</v>
      </c>
    </row>
    <row r="201" spans="1:9" x14ac:dyDescent="0.25">
      <c r="A201">
        <v>200</v>
      </c>
      <c r="B201">
        <v>23</v>
      </c>
      <c r="C201" t="str">
        <f t="shared" si="3"/>
        <v>Adult</v>
      </c>
      <c r="D201" t="s">
        <v>33</v>
      </c>
      <c r="E201" t="s">
        <v>6</v>
      </c>
      <c r="F201" t="s">
        <v>17</v>
      </c>
      <c r="G201" t="s">
        <v>28</v>
      </c>
      <c r="H201" t="s">
        <v>8</v>
      </c>
      <c r="I201">
        <v>200</v>
      </c>
    </row>
    <row r="202" spans="1:9" x14ac:dyDescent="0.25">
      <c r="A202">
        <v>201</v>
      </c>
      <c r="B202">
        <v>23</v>
      </c>
      <c r="C202" t="str">
        <f t="shared" si="3"/>
        <v>Adult</v>
      </c>
      <c r="D202" t="s">
        <v>33</v>
      </c>
      <c r="E202" t="s">
        <v>9</v>
      </c>
      <c r="F202" t="s">
        <v>23</v>
      </c>
      <c r="G202" t="s">
        <v>28</v>
      </c>
      <c r="H202" t="s">
        <v>7</v>
      </c>
      <c r="I202">
        <v>500</v>
      </c>
    </row>
    <row r="203" spans="1:9" x14ac:dyDescent="0.25">
      <c r="A203">
        <v>202</v>
      </c>
      <c r="B203">
        <v>60</v>
      </c>
      <c r="C203" t="str">
        <f t="shared" si="3"/>
        <v>Senior Adult</v>
      </c>
      <c r="D203" t="s">
        <v>33</v>
      </c>
      <c r="E203" t="s">
        <v>9</v>
      </c>
      <c r="F203" t="s">
        <v>24</v>
      </c>
      <c r="G203" t="s">
        <v>28</v>
      </c>
      <c r="H203" t="s">
        <v>7</v>
      </c>
      <c r="I203">
        <v>316</v>
      </c>
    </row>
    <row r="204" spans="1:9" x14ac:dyDescent="0.25">
      <c r="A204">
        <v>203</v>
      </c>
      <c r="B204">
        <v>22</v>
      </c>
      <c r="C204" t="str">
        <f t="shared" si="3"/>
        <v>Adult</v>
      </c>
      <c r="D204" t="s">
        <v>34</v>
      </c>
      <c r="E204" t="s">
        <v>6</v>
      </c>
      <c r="F204" t="s">
        <v>25</v>
      </c>
      <c r="G204" t="s">
        <v>13</v>
      </c>
      <c r="H204" t="s">
        <v>10</v>
      </c>
      <c r="I204">
        <v>320</v>
      </c>
    </row>
    <row r="205" spans="1:9" x14ac:dyDescent="0.25">
      <c r="A205">
        <v>204</v>
      </c>
      <c r="B205">
        <v>20</v>
      </c>
      <c r="C205" t="str">
        <f t="shared" si="3"/>
        <v>Teenage</v>
      </c>
      <c r="D205" t="s">
        <v>34</v>
      </c>
      <c r="E205" t="s">
        <v>9</v>
      </c>
      <c r="F205" t="s">
        <v>16</v>
      </c>
      <c r="G205" t="s">
        <v>11</v>
      </c>
      <c r="H205" t="s">
        <v>8</v>
      </c>
      <c r="I205">
        <v>272</v>
      </c>
    </row>
    <row r="206" spans="1:9" x14ac:dyDescent="0.25">
      <c r="A206">
        <v>205</v>
      </c>
      <c r="B206">
        <v>25</v>
      </c>
      <c r="C206" t="str">
        <f t="shared" si="3"/>
        <v>Adult</v>
      </c>
      <c r="D206" t="s">
        <v>34</v>
      </c>
      <c r="E206" t="s">
        <v>6</v>
      </c>
      <c r="F206" t="s">
        <v>17</v>
      </c>
      <c r="G206" t="s">
        <v>28</v>
      </c>
      <c r="H206" t="s">
        <v>8</v>
      </c>
      <c r="I206">
        <v>293</v>
      </c>
    </row>
    <row r="207" spans="1:9" x14ac:dyDescent="0.25">
      <c r="A207">
        <v>206</v>
      </c>
      <c r="B207">
        <v>20</v>
      </c>
      <c r="C207" t="str">
        <f t="shared" si="3"/>
        <v>Teenage</v>
      </c>
      <c r="D207" t="s">
        <v>32</v>
      </c>
      <c r="E207" t="s">
        <v>9</v>
      </c>
      <c r="F207" t="s">
        <v>19</v>
      </c>
      <c r="G207" t="s">
        <v>28</v>
      </c>
      <c r="H207" t="s">
        <v>10</v>
      </c>
      <c r="I207">
        <v>491</v>
      </c>
    </row>
    <row r="208" spans="1:9" x14ac:dyDescent="0.25">
      <c r="A208">
        <v>207</v>
      </c>
      <c r="B208">
        <v>57</v>
      </c>
      <c r="C208" t="str">
        <f t="shared" si="3"/>
        <v>Middle age Adult</v>
      </c>
      <c r="D208" t="s">
        <v>31</v>
      </c>
      <c r="E208" t="s">
        <v>9</v>
      </c>
      <c r="F208" t="s">
        <v>18</v>
      </c>
      <c r="G208" t="s">
        <v>13</v>
      </c>
      <c r="H208" t="s">
        <v>5</v>
      </c>
      <c r="I208">
        <v>197</v>
      </c>
    </row>
    <row r="209" spans="1:9" x14ac:dyDescent="0.25">
      <c r="A209">
        <v>208</v>
      </c>
      <c r="B209">
        <v>23</v>
      </c>
      <c r="C209" t="str">
        <f t="shared" si="3"/>
        <v>Adult</v>
      </c>
      <c r="D209" t="s">
        <v>32</v>
      </c>
      <c r="E209" t="s">
        <v>6</v>
      </c>
      <c r="F209" t="s">
        <v>20</v>
      </c>
      <c r="G209" t="s">
        <v>28</v>
      </c>
      <c r="H209" t="s">
        <v>7</v>
      </c>
      <c r="I209">
        <v>375</v>
      </c>
    </row>
    <row r="210" spans="1:9" x14ac:dyDescent="0.25">
      <c r="A210">
        <v>209</v>
      </c>
      <c r="B210">
        <v>25</v>
      </c>
      <c r="C210" t="str">
        <f t="shared" si="3"/>
        <v>Adult</v>
      </c>
      <c r="D210" t="s">
        <v>31</v>
      </c>
      <c r="E210" t="s">
        <v>9</v>
      </c>
      <c r="F210" t="s">
        <v>21</v>
      </c>
      <c r="G210" t="s">
        <v>11</v>
      </c>
      <c r="H210" t="s">
        <v>8</v>
      </c>
      <c r="I210">
        <v>198</v>
      </c>
    </row>
    <row r="211" spans="1:9" x14ac:dyDescent="0.25">
      <c r="A211">
        <v>190</v>
      </c>
      <c r="B211">
        <v>57</v>
      </c>
      <c r="C211" t="str">
        <f t="shared" si="3"/>
        <v>Middle age Adult</v>
      </c>
      <c r="D211" t="s">
        <v>33</v>
      </c>
      <c r="E211" t="s">
        <v>6</v>
      </c>
      <c r="F211" t="s">
        <v>22</v>
      </c>
      <c r="G211" t="s">
        <v>13</v>
      </c>
      <c r="H211" t="s">
        <v>10</v>
      </c>
      <c r="I211">
        <v>497</v>
      </c>
    </row>
    <row r="212" spans="1:9" x14ac:dyDescent="0.25">
      <c r="A212">
        <v>191</v>
      </c>
      <c r="B212">
        <v>18</v>
      </c>
      <c r="C212" t="str">
        <f t="shared" si="3"/>
        <v>Teenage</v>
      </c>
      <c r="D212" t="s">
        <v>34</v>
      </c>
      <c r="E212" t="s">
        <v>9</v>
      </c>
      <c r="F212" t="s">
        <v>23</v>
      </c>
      <c r="G212" t="s">
        <v>13</v>
      </c>
      <c r="H212" t="s">
        <v>8</v>
      </c>
      <c r="I212">
        <v>199</v>
      </c>
    </row>
    <row r="213" spans="1:9" x14ac:dyDescent="0.25">
      <c r="A213">
        <v>192</v>
      </c>
      <c r="B213">
        <v>25</v>
      </c>
      <c r="C213" t="str">
        <f t="shared" si="3"/>
        <v>Adult</v>
      </c>
      <c r="D213" t="s">
        <v>31</v>
      </c>
      <c r="E213" t="s">
        <v>9</v>
      </c>
      <c r="F213" t="s">
        <v>24</v>
      </c>
      <c r="G213" t="s">
        <v>12</v>
      </c>
      <c r="H213" t="s">
        <v>8</v>
      </c>
      <c r="I213">
        <v>279</v>
      </c>
    </row>
    <row r="214" spans="1:9" x14ac:dyDescent="0.25">
      <c r="A214">
        <v>193</v>
      </c>
      <c r="B214">
        <v>19</v>
      </c>
      <c r="C214" t="str">
        <f t="shared" si="3"/>
        <v>Teenage</v>
      </c>
      <c r="D214" t="s">
        <v>32</v>
      </c>
      <c r="E214" t="s">
        <v>9</v>
      </c>
      <c r="F214" t="s">
        <v>25</v>
      </c>
      <c r="G214" t="s">
        <v>28</v>
      </c>
      <c r="H214" t="s">
        <v>5</v>
      </c>
      <c r="I214">
        <v>568</v>
      </c>
    </row>
    <row r="215" spans="1:9" x14ac:dyDescent="0.25">
      <c r="A215">
        <v>194</v>
      </c>
      <c r="B215">
        <v>23</v>
      </c>
      <c r="C215" t="str">
        <f t="shared" si="3"/>
        <v>Adult</v>
      </c>
      <c r="D215" t="s">
        <v>32</v>
      </c>
      <c r="E215" t="s">
        <v>9</v>
      </c>
      <c r="F215" t="s">
        <v>26</v>
      </c>
      <c r="G215" t="s">
        <v>28</v>
      </c>
      <c r="H215" t="s">
        <v>7</v>
      </c>
      <c r="I215">
        <v>337</v>
      </c>
    </row>
    <row r="216" spans="1:9" x14ac:dyDescent="0.25">
      <c r="A216">
        <v>195</v>
      </c>
      <c r="B216">
        <v>60</v>
      </c>
      <c r="C216" t="str">
        <f t="shared" si="3"/>
        <v>Senior Adult</v>
      </c>
      <c r="D216" t="s">
        <v>33</v>
      </c>
      <c r="E216" t="s">
        <v>6</v>
      </c>
      <c r="F216" t="s">
        <v>27</v>
      </c>
      <c r="G216" t="s">
        <v>12</v>
      </c>
      <c r="H216" t="s">
        <v>8</v>
      </c>
      <c r="I216">
        <v>173</v>
      </c>
    </row>
    <row r="217" spans="1:9" x14ac:dyDescent="0.25">
      <c r="A217">
        <v>196</v>
      </c>
      <c r="B217">
        <v>32</v>
      </c>
      <c r="C217" t="str">
        <f t="shared" si="3"/>
        <v>Adult</v>
      </c>
      <c r="D217" t="s">
        <v>31</v>
      </c>
      <c r="E217" t="s">
        <v>9</v>
      </c>
      <c r="F217" t="s">
        <v>20</v>
      </c>
      <c r="G217" t="s">
        <v>12</v>
      </c>
      <c r="H217" t="s">
        <v>5</v>
      </c>
      <c r="I217">
        <v>552</v>
      </c>
    </row>
    <row r="218" spans="1:9" x14ac:dyDescent="0.25">
      <c r="A218">
        <v>197</v>
      </c>
      <c r="B218">
        <v>28</v>
      </c>
      <c r="C218" t="str">
        <f t="shared" si="3"/>
        <v>Adult</v>
      </c>
      <c r="D218" t="s">
        <v>34</v>
      </c>
      <c r="E218" t="s">
        <v>9</v>
      </c>
      <c r="F218" t="s">
        <v>21</v>
      </c>
      <c r="G218" t="s">
        <v>13</v>
      </c>
      <c r="H218" t="s">
        <v>8</v>
      </c>
      <c r="I218">
        <v>281</v>
      </c>
    </row>
    <row r="219" spans="1:9" x14ac:dyDescent="0.25">
      <c r="A219">
        <v>198</v>
      </c>
      <c r="B219">
        <v>20</v>
      </c>
      <c r="C219" t="str">
        <f t="shared" si="3"/>
        <v>Teenage</v>
      </c>
      <c r="D219" t="s">
        <v>31</v>
      </c>
      <c r="E219" t="s">
        <v>9</v>
      </c>
      <c r="F219" t="s">
        <v>22</v>
      </c>
      <c r="G219" t="s">
        <v>12</v>
      </c>
      <c r="H219" t="s">
        <v>8</v>
      </c>
      <c r="I219">
        <v>231</v>
      </c>
    </row>
    <row r="220" spans="1:9" x14ac:dyDescent="0.25">
      <c r="A220">
        <v>199</v>
      </c>
      <c r="B220">
        <v>31</v>
      </c>
      <c r="C220" t="str">
        <f t="shared" si="3"/>
        <v>Adult</v>
      </c>
      <c r="D220" t="s">
        <v>33</v>
      </c>
      <c r="E220" t="s">
        <v>6</v>
      </c>
      <c r="F220" t="s">
        <v>23</v>
      </c>
      <c r="G220" t="s">
        <v>28</v>
      </c>
      <c r="H220" t="s">
        <v>10</v>
      </c>
      <c r="I220">
        <v>509</v>
      </c>
    </row>
    <row r="221" spans="1:9" x14ac:dyDescent="0.25">
      <c r="A221">
        <v>220</v>
      </c>
      <c r="B221">
        <v>18</v>
      </c>
      <c r="C221" t="str">
        <f t="shared" si="3"/>
        <v>Teenage</v>
      </c>
      <c r="D221" t="s">
        <v>31</v>
      </c>
      <c r="E221" t="s">
        <v>6</v>
      </c>
      <c r="F221" t="s">
        <v>24</v>
      </c>
      <c r="G221" t="s">
        <v>13</v>
      </c>
      <c r="H221" t="s">
        <v>5</v>
      </c>
      <c r="I221">
        <v>506</v>
      </c>
    </row>
    <row r="222" spans="1:9" x14ac:dyDescent="0.25">
      <c r="A222">
        <v>219</v>
      </c>
      <c r="B222">
        <v>19</v>
      </c>
      <c r="C222" t="str">
        <f t="shared" si="3"/>
        <v>Teenage</v>
      </c>
      <c r="D222" t="s">
        <v>32</v>
      </c>
      <c r="E222" t="s">
        <v>6</v>
      </c>
      <c r="F222" t="s">
        <v>16</v>
      </c>
      <c r="G222" t="s">
        <v>28</v>
      </c>
      <c r="H222" t="s">
        <v>5</v>
      </c>
      <c r="I222">
        <v>1175</v>
      </c>
    </row>
    <row r="223" spans="1:9" x14ac:dyDescent="0.25">
      <c r="A223">
        <v>222</v>
      </c>
      <c r="B223">
        <v>23</v>
      </c>
      <c r="C223" t="str">
        <f t="shared" si="3"/>
        <v>Adult</v>
      </c>
      <c r="D223" t="s">
        <v>34</v>
      </c>
      <c r="E223" t="s">
        <v>6</v>
      </c>
      <c r="F223" t="s">
        <v>27</v>
      </c>
      <c r="G223" t="s">
        <v>28</v>
      </c>
      <c r="H223" t="s">
        <v>8</v>
      </c>
      <c r="I223">
        <v>190</v>
      </c>
    </row>
    <row r="224" spans="1:9" x14ac:dyDescent="0.25">
      <c r="A224">
        <v>223</v>
      </c>
      <c r="B224">
        <v>20</v>
      </c>
      <c r="C224" t="str">
        <f t="shared" si="3"/>
        <v>Teenage</v>
      </c>
      <c r="D224" t="s">
        <v>31</v>
      </c>
      <c r="E224" t="s">
        <v>9</v>
      </c>
      <c r="F224" t="s">
        <v>21</v>
      </c>
      <c r="G224" t="s">
        <v>12</v>
      </c>
      <c r="H224" t="s">
        <v>8</v>
      </c>
      <c r="I224">
        <v>274</v>
      </c>
    </row>
    <row r="225" spans="1:9" x14ac:dyDescent="0.25">
      <c r="A225">
        <v>224</v>
      </c>
      <c r="B225">
        <v>32</v>
      </c>
      <c r="C225" t="str">
        <f t="shared" si="3"/>
        <v>Adult</v>
      </c>
      <c r="D225" t="s">
        <v>33</v>
      </c>
      <c r="E225" t="s">
        <v>9</v>
      </c>
      <c r="F225" t="s">
        <v>26</v>
      </c>
      <c r="G225" t="s">
        <v>11</v>
      </c>
      <c r="H225" t="s">
        <v>8</v>
      </c>
      <c r="I225">
        <v>223</v>
      </c>
    </row>
    <row r="226" spans="1:9" x14ac:dyDescent="0.25">
      <c r="A226">
        <v>225</v>
      </c>
      <c r="B226">
        <v>25</v>
      </c>
      <c r="C226" t="str">
        <f t="shared" si="3"/>
        <v>Adult</v>
      </c>
      <c r="D226" t="s">
        <v>31</v>
      </c>
      <c r="E226" t="s">
        <v>6</v>
      </c>
      <c r="F226" t="s">
        <v>17</v>
      </c>
      <c r="G226" t="s">
        <v>28</v>
      </c>
      <c r="H226" t="s">
        <v>8</v>
      </c>
      <c r="I226">
        <v>201</v>
      </c>
    </row>
    <row r="227" spans="1:9" x14ac:dyDescent="0.25">
      <c r="A227">
        <v>226</v>
      </c>
      <c r="B227">
        <v>28</v>
      </c>
      <c r="C227" t="str">
        <f t="shared" si="3"/>
        <v>Adult</v>
      </c>
      <c r="D227" t="s">
        <v>34</v>
      </c>
      <c r="E227" t="s">
        <v>9</v>
      </c>
      <c r="F227" t="s">
        <v>23</v>
      </c>
      <c r="G227" t="s">
        <v>12</v>
      </c>
      <c r="H227" t="s">
        <v>5</v>
      </c>
      <c r="I227">
        <v>519</v>
      </c>
    </row>
    <row r="228" spans="1:9" x14ac:dyDescent="0.25">
      <c r="A228">
        <v>227</v>
      </c>
      <c r="B228">
        <v>19</v>
      </c>
      <c r="C228" t="str">
        <f t="shared" si="3"/>
        <v>Teenage</v>
      </c>
      <c r="D228" t="s">
        <v>32</v>
      </c>
      <c r="E228" t="s">
        <v>6</v>
      </c>
      <c r="F228" t="s">
        <v>24</v>
      </c>
      <c r="G228" t="s">
        <v>28</v>
      </c>
      <c r="H228" t="s">
        <v>7</v>
      </c>
      <c r="I228">
        <v>288</v>
      </c>
    </row>
    <row r="229" spans="1:9" x14ac:dyDescent="0.25">
      <c r="A229">
        <v>228</v>
      </c>
      <c r="B229">
        <v>60</v>
      </c>
      <c r="C229" t="str">
        <f t="shared" si="3"/>
        <v>Senior Adult</v>
      </c>
      <c r="D229" t="s">
        <v>31</v>
      </c>
      <c r="E229" t="s">
        <v>9</v>
      </c>
      <c r="F229" t="s">
        <v>25</v>
      </c>
      <c r="G229" t="s">
        <v>28</v>
      </c>
      <c r="H229" t="s">
        <v>5</v>
      </c>
      <c r="I229">
        <v>1149</v>
      </c>
    </row>
    <row r="230" spans="1:9" x14ac:dyDescent="0.25">
      <c r="A230">
        <v>229</v>
      </c>
      <c r="B230">
        <v>20</v>
      </c>
      <c r="C230" t="str">
        <f t="shared" si="3"/>
        <v>Teenage</v>
      </c>
      <c r="D230" t="s">
        <v>33</v>
      </c>
      <c r="E230" t="s">
        <v>6</v>
      </c>
      <c r="F230" t="s">
        <v>19</v>
      </c>
      <c r="G230" t="s">
        <v>12</v>
      </c>
      <c r="H230" t="s">
        <v>5</v>
      </c>
      <c r="I230">
        <v>1037</v>
      </c>
    </row>
    <row r="231" spans="1:9" x14ac:dyDescent="0.25">
      <c r="A231">
        <v>255</v>
      </c>
      <c r="B231">
        <v>32</v>
      </c>
      <c r="C231" t="str">
        <f t="shared" si="3"/>
        <v>Adult</v>
      </c>
      <c r="D231" t="s">
        <v>31</v>
      </c>
      <c r="E231" t="s">
        <v>9</v>
      </c>
      <c r="F231" t="s">
        <v>18</v>
      </c>
      <c r="G231" t="s">
        <v>13</v>
      </c>
      <c r="H231" t="s">
        <v>8</v>
      </c>
      <c r="I231">
        <v>194</v>
      </c>
    </row>
    <row r="232" spans="1:9" x14ac:dyDescent="0.25">
      <c r="A232">
        <v>231</v>
      </c>
      <c r="B232">
        <v>57</v>
      </c>
      <c r="C232" t="str">
        <f t="shared" si="3"/>
        <v>Middle age Adult</v>
      </c>
      <c r="D232" t="s">
        <v>33</v>
      </c>
      <c r="E232" t="s">
        <v>9</v>
      </c>
      <c r="F232" t="s">
        <v>20</v>
      </c>
      <c r="G232" t="s">
        <v>11</v>
      </c>
      <c r="H232" t="s">
        <v>8</v>
      </c>
      <c r="I232">
        <v>229</v>
      </c>
    </row>
    <row r="233" spans="1:9" x14ac:dyDescent="0.25">
      <c r="A233">
        <v>232</v>
      </c>
      <c r="B233">
        <v>19</v>
      </c>
      <c r="C233" t="str">
        <f t="shared" si="3"/>
        <v>Teenage</v>
      </c>
      <c r="D233" t="s">
        <v>32</v>
      </c>
      <c r="E233" t="s">
        <v>9</v>
      </c>
      <c r="F233" t="s">
        <v>22</v>
      </c>
      <c r="G233" t="s">
        <v>28</v>
      </c>
      <c r="H233" t="s">
        <v>5</v>
      </c>
      <c r="I233">
        <v>193</v>
      </c>
    </row>
    <row r="234" spans="1:9" x14ac:dyDescent="0.25">
      <c r="A234">
        <v>233</v>
      </c>
      <c r="B234">
        <v>60</v>
      </c>
      <c r="C234" t="str">
        <f t="shared" si="3"/>
        <v>Senior Adult</v>
      </c>
      <c r="D234" t="s">
        <v>34</v>
      </c>
      <c r="E234" t="s">
        <v>6</v>
      </c>
      <c r="F234" t="s">
        <v>17</v>
      </c>
      <c r="G234" t="s">
        <v>13</v>
      </c>
      <c r="H234" t="s">
        <v>5</v>
      </c>
      <c r="I234">
        <v>747</v>
      </c>
    </row>
    <row r="235" spans="1:9" x14ac:dyDescent="0.25">
      <c r="A235">
        <v>234</v>
      </c>
      <c r="B235">
        <v>20</v>
      </c>
      <c r="C235" t="str">
        <f t="shared" si="3"/>
        <v>Teenage</v>
      </c>
      <c r="D235" t="s">
        <v>31</v>
      </c>
      <c r="E235" t="s">
        <v>9</v>
      </c>
      <c r="F235" t="s">
        <v>23</v>
      </c>
      <c r="G235" t="s">
        <v>11</v>
      </c>
      <c r="H235" t="s">
        <v>8</v>
      </c>
      <c r="I235">
        <v>224</v>
      </c>
    </row>
    <row r="236" spans="1:9" x14ac:dyDescent="0.25">
      <c r="A236">
        <v>235</v>
      </c>
      <c r="B236">
        <v>25</v>
      </c>
      <c r="C236" t="str">
        <f t="shared" si="3"/>
        <v>Adult</v>
      </c>
      <c r="D236" t="s">
        <v>31</v>
      </c>
      <c r="E236" t="s">
        <v>9</v>
      </c>
      <c r="F236" t="s">
        <v>24</v>
      </c>
      <c r="G236" t="s">
        <v>11</v>
      </c>
      <c r="H236" t="s">
        <v>5</v>
      </c>
      <c r="I236">
        <v>957</v>
      </c>
    </row>
    <row r="237" spans="1:9" x14ac:dyDescent="0.25">
      <c r="A237">
        <v>236</v>
      </c>
      <c r="B237">
        <v>57</v>
      </c>
      <c r="C237" t="str">
        <f t="shared" si="3"/>
        <v>Middle age Adult</v>
      </c>
      <c r="D237" t="s">
        <v>32</v>
      </c>
      <c r="E237" t="s">
        <v>9</v>
      </c>
      <c r="F237" t="s">
        <v>25</v>
      </c>
      <c r="G237" t="s">
        <v>13</v>
      </c>
      <c r="H237" t="s">
        <v>5</v>
      </c>
      <c r="I237">
        <v>311</v>
      </c>
    </row>
    <row r="238" spans="1:9" x14ac:dyDescent="0.25">
      <c r="A238">
        <v>237</v>
      </c>
      <c r="B238">
        <v>22</v>
      </c>
      <c r="C238" t="str">
        <f t="shared" si="3"/>
        <v>Adult</v>
      </c>
      <c r="D238" t="s">
        <v>33</v>
      </c>
      <c r="E238" t="s">
        <v>9</v>
      </c>
      <c r="F238" t="s">
        <v>16</v>
      </c>
      <c r="G238" t="s">
        <v>28</v>
      </c>
      <c r="H238" t="s">
        <v>8</v>
      </c>
      <c r="I238">
        <v>291</v>
      </c>
    </row>
    <row r="239" spans="1:9" x14ac:dyDescent="0.25">
      <c r="A239">
        <v>238</v>
      </c>
      <c r="B239">
        <v>60</v>
      </c>
      <c r="C239" t="str">
        <f t="shared" si="3"/>
        <v>Senior Adult</v>
      </c>
      <c r="D239" t="s">
        <v>34</v>
      </c>
      <c r="E239" t="s">
        <v>9</v>
      </c>
      <c r="F239" t="s">
        <v>27</v>
      </c>
      <c r="G239" t="s">
        <v>28</v>
      </c>
      <c r="H239" t="s">
        <v>8</v>
      </c>
      <c r="I239">
        <v>185</v>
      </c>
    </row>
    <row r="240" spans="1:9" x14ac:dyDescent="0.25">
      <c r="A240">
        <v>250</v>
      </c>
      <c r="B240">
        <v>18</v>
      </c>
      <c r="C240" t="str">
        <f t="shared" si="3"/>
        <v>Teenage</v>
      </c>
      <c r="D240" t="s">
        <v>31</v>
      </c>
      <c r="E240" t="s">
        <v>9</v>
      </c>
      <c r="F240" t="s">
        <v>21</v>
      </c>
      <c r="G240" t="s">
        <v>13</v>
      </c>
      <c r="H240" t="s">
        <v>8</v>
      </c>
      <c r="I240">
        <v>173</v>
      </c>
    </row>
    <row r="241" spans="1:9" x14ac:dyDescent="0.25">
      <c r="A241">
        <v>240</v>
      </c>
      <c r="B241">
        <v>23</v>
      </c>
      <c r="C241" t="str">
        <f t="shared" si="3"/>
        <v>Adult</v>
      </c>
      <c r="D241" t="s">
        <v>33</v>
      </c>
      <c r="E241" t="s">
        <v>6</v>
      </c>
      <c r="F241" t="s">
        <v>26</v>
      </c>
      <c r="G241" t="s">
        <v>28</v>
      </c>
      <c r="H241" t="s">
        <v>8</v>
      </c>
      <c r="I241">
        <v>162</v>
      </c>
    </row>
    <row r="242" spans="1:9" x14ac:dyDescent="0.25">
      <c r="A242">
        <v>241</v>
      </c>
      <c r="B242">
        <v>32</v>
      </c>
      <c r="C242" t="str">
        <f t="shared" si="3"/>
        <v>Adult</v>
      </c>
      <c r="D242" t="s">
        <v>34</v>
      </c>
      <c r="E242" t="s">
        <v>9</v>
      </c>
      <c r="F242" t="s">
        <v>17</v>
      </c>
      <c r="G242" t="s">
        <v>11</v>
      </c>
      <c r="H242" t="s">
        <v>5</v>
      </c>
      <c r="I242">
        <v>1022</v>
      </c>
    </row>
    <row r="243" spans="1:9" x14ac:dyDescent="0.25">
      <c r="A243">
        <v>242</v>
      </c>
      <c r="B243">
        <v>22</v>
      </c>
      <c r="C243" t="str">
        <f t="shared" si="3"/>
        <v>Adult</v>
      </c>
      <c r="D243" t="s">
        <v>32</v>
      </c>
      <c r="E243" t="s">
        <v>6</v>
      </c>
      <c r="F243" t="s">
        <v>23</v>
      </c>
      <c r="G243" t="s">
        <v>28</v>
      </c>
      <c r="H243" t="s">
        <v>7</v>
      </c>
      <c r="I243">
        <v>316</v>
      </c>
    </row>
    <row r="244" spans="1:9" x14ac:dyDescent="0.25">
      <c r="A244">
        <v>243</v>
      </c>
      <c r="B244">
        <v>28</v>
      </c>
      <c r="C244" t="str">
        <f t="shared" si="3"/>
        <v>Adult</v>
      </c>
      <c r="D244" t="s">
        <v>32</v>
      </c>
      <c r="E244" t="s">
        <v>9</v>
      </c>
      <c r="F244" t="s">
        <v>24</v>
      </c>
      <c r="G244" t="s">
        <v>13</v>
      </c>
      <c r="H244" t="s">
        <v>8</v>
      </c>
      <c r="I244">
        <v>162</v>
      </c>
    </row>
    <row r="245" spans="1:9" x14ac:dyDescent="0.25">
      <c r="A245">
        <v>244</v>
      </c>
      <c r="B245">
        <v>23</v>
      </c>
      <c r="C245" t="str">
        <f t="shared" si="3"/>
        <v>Adult</v>
      </c>
      <c r="D245" t="s">
        <v>33</v>
      </c>
      <c r="E245" t="s">
        <v>6</v>
      </c>
      <c r="F245" t="s">
        <v>25</v>
      </c>
      <c r="G245" t="s">
        <v>28</v>
      </c>
      <c r="H245" t="s">
        <v>5</v>
      </c>
      <c r="I245">
        <v>1187</v>
      </c>
    </row>
    <row r="246" spans="1:9" x14ac:dyDescent="0.25">
      <c r="A246">
        <v>245</v>
      </c>
      <c r="B246">
        <v>55</v>
      </c>
      <c r="C246" t="str">
        <f t="shared" si="3"/>
        <v>Middle age Adult</v>
      </c>
      <c r="D246" t="s">
        <v>32</v>
      </c>
      <c r="E246" t="s">
        <v>9</v>
      </c>
      <c r="F246" t="s">
        <v>19</v>
      </c>
      <c r="G246" t="s">
        <v>11</v>
      </c>
      <c r="H246" t="s">
        <v>8</v>
      </c>
      <c r="I246">
        <v>174</v>
      </c>
    </row>
    <row r="247" spans="1:9" x14ac:dyDescent="0.25">
      <c r="A247">
        <v>246</v>
      </c>
      <c r="B247">
        <v>19</v>
      </c>
      <c r="C247" t="str">
        <f t="shared" si="3"/>
        <v>Teenage</v>
      </c>
      <c r="D247" t="s">
        <v>33</v>
      </c>
      <c r="E247" t="s">
        <v>9</v>
      </c>
      <c r="F247" t="s">
        <v>18</v>
      </c>
      <c r="G247" t="s">
        <v>28</v>
      </c>
      <c r="H247" t="s">
        <v>8</v>
      </c>
      <c r="I247">
        <v>156</v>
      </c>
    </row>
    <row r="248" spans="1:9" x14ac:dyDescent="0.25">
      <c r="A248">
        <v>247</v>
      </c>
      <c r="B248">
        <v>20</v>
      </c>
      <c r="C248" t="str">
        <f t="shared" si="3"/>
        <v>Teenage</v>
      </c>
      <c r="D248" t="s">
        <v>33</v>
      </c>
      <c r="E248" t="s">
        <v>6</v>
      </c>
      <c r="F248" t="s">
        <v>20</v>
      </c>
      <c r="G248" t="s">
        <v>29</v>
      </c>
      <c r="H248" t="s">
        <v>5</v>
      </c>
      <c r="I248">
        <v>513</v>
      </c>
    </row>
    <row r="249" spans="1:9" x14ac:dyDescent="0.25">
      <c r="A249">
        <v>248</v>
      </c>
      <c r="B249">
        <v>25</v>
      </c>
      <c r="C249" t="str">
        <f t="shared" si="3"/>
        <v>Adult</v>
      </c>
      <c r="D249" t="s">
        <v>31</v>
      </c>
      <c r="E249" t="s">
        <v>9</v>
      </c>
      <c r="F249" t="s">
        <v>22</v>
      </c>
      <c r="G249" t="s">
        <v>11</v>
      </c>
      <c r="H249" t="s">
        <v>5</v>
      </c>
      <c r="I249">
        <v>280</v>
      </c>
    </row>
    <row r="250" spans="1:9" x14ac:dyDescent="0.25">
      <c r="A250">
        <v>249</v>
      </c>
      <c r="B250">
        <v>31</v>
      </c>
      <c r="C250" t="str">
        <f t="shared" si="3"/>
        <v>Adult</v>
      </c>
      <c r="D250" t="s">
        <v>32</v>
      </c>
      <c r="E250" t="s">
        <v>9</v>
      </c>
      <c r="F250" t="s">
        <v>17</v>
      </c>
      <c r="G250" t="s">
        <v>29</v>
      </c>
      <c r="H250" t="s">
        <v>5</v>
      </c>
      <c r="I250">
        <v>527</v>
      </c>
    </row>
    <row r="251" spans="1:9" x14ac:dyDescent="0.25">
      <c r="A251">
        <v>250</v>
      </c>
      <c r="B251">
        <v>23</v>
      </c>
      <c r="C251" t="str">
        <f t="shared" si="3"/>
        <v>Adult</v>
      </c>
      <c r="D251" t="s">
        <v>34</v>
      </c>
      <c r="E251" t="s">
        <v>6</v>
      </c>
      <c r="F251" t="s">
        <v>23</v>
      </c>
      <c r="G251" t="s">
        <v>13</v>
      </c>
      <c r="H251" t="s">
        <v>5</v>
      </c>
      <c r="I251">
        <v>287</v>
      </c>
    </row>
    <row r="252" spans="1:9" x14ac:dyDescent="0.25">
      <c r="A252">
        <v>251</v>
      </c>
      <c r="B252">
        <v>57</v>
      </c>
      <c r="C252" t="str">
        <f t="shared" si="3"/>
        <v>Middle age Adult</v>
      </c>
      <c r="D252" t="s">
        <v>31</v>
      </c>
      <c r="E252" t="s">
        <v>6</v>
      </c>
      <c r="F252" t="s">
        <v>24</v>
      </c>
      <c r="G252" t="s">
        <v>13</v>
      </c>
      <c r="H252" t="s">
        <v>8</v>
      </c>
      <c r="I252">
        <v>199</v>
      </c>
    </row>
    <row r="253" spans="1:9" x14ac:dyDescent="0.25">
      <c r="A253">
        <v>252</v>
      </c>
      <c r="B253">
        <v>19</v>
      </c>
      <c r="C253" t="str">
        <f t="shared" si="3"/>
        <v>Teenage</v>
      </c>
      <c r="D253" t="s">
        <v>33</v>
      </c>
      <c r="E253" t="s">
        <v>9</v>
      </c>
      <c r="F253" t="s">
        <v>25</v>
      </c>
      <c r="G253" t="s">
        <v>28</v>
      </c>
      <c r="H253" t="s">
        <v>7</v>
      </c>
      <c r="I253">
        <v>354</v>
      </c>
    </row>
    <row r="254" spans="1:9" x14ac:dyDescent="0.25">
      <c r="A254">
        <v>253</v>
      </c>
      <c r="B254">
        <v>20</v>
      </c>
      <c r="C254" t="str">
        <f t="shared" si="3"/>
        <v>Teenage</v>
      </c>
      <c r="D254" t="s">
        <v>32</v>
      </c>
      <c r="E254" t="s">
        <v>9</v>
      </c>
      <c r="F254" t="s">
        <v>16</v>
      </c>
      <c r="G254" t="s">
        <v>28</v>
      </c>
      <c r="H254" t="s">
        <v>8</v>
      </c>
      <c r="I254">
        <v>201</v>
      </c>
    </row>
    <row r="255" spans="1:9" x14ac:dyDescent="0.25">
      <c r="A255">
        <v>254</v>
      </c>
      <c r="B255">
        <v>22</v>
      </c>
      <c r="C255" t="str">
        <f t="shared" si="3"/>
        <v>Adult</v>
      </c>
      <c r="D255" t="s">
        <v>34</v>
      </c>
      <c r="E255" t="s">
        <v>9</v>
      </c>
      <c r="F255" t="s">
        <v>27</v>
      </c>
      <c r="G255" t="s">
        <v>12</v>
      </c>
      <c r="H255" t="s">
        <v>8</v>
      </c>
      <c r="I255">
        <v>178</v>
      </c>
    </row>
    <row r="256" spans="1:9" x14ac:dyDescent="0.25">
      <c r="A256">
        <v>255</v>
      </c>
      <c r="B256">
        <v>55</v>
      </c>
      <c r="C256" t="str">
        <f t="shared" si="3"/>
        <v>Middle age Adult</v>
      </c>
      <c r="D256" t="s">
        <v>34</v>
      </c>
      <c r="E256" t="s">
        <v>6</v>
      </c>
      <c r="F256" t="s">
        <v>21</v>
      </c>
      <c r="G256" t="s">
        <v>28</v>
      </c>
      <c r="H256" t="s">
        <v>5</v>
      </c>
      <c r="I256">
        <v>1147</v>
      </c>
    </row>
    <row r="257" spans="1:9" x14ac:dyDescent="0.25">
      <c r="A257">
        <v>256</v>
      </c>
      <c r="B257">
        <v>18</v>
      </c>
      <c r="C257" t="str">
        <f t="shared" si="3"/>
        <v>Teenage</v>
      </c>
      <c r="D257" t="s">
        <v>34</v>
      </c>
      <c r="E257" t="s">
        <v>9</v>
      </c>
      <c r="F257" t="s">
        <v>26</v>
      </c>
      <c r="G257" t="s">
        <v>11</v>
      </c>
      <c r="H257" t="s">
        <v>8</v>
      </c>
      <c r="I257">
        <v>258</v>
      </c>
    </row>
    <row r="258" spans="1:9" x14ac:dyDescent="0.25">
      <c r="A258">
        <v>257</v>
      </c>
      <c r="B258">
        <v>23</v>
      </c>
      <c r="C258" t="str">
        <f t="shared" ref="C258:C321" si="4">IF(B258&lt;=20,"Teenage",IF(AND(B258&gt;20,B258&lt;39),"Adult",IF(AND(B258&gt;40,B258&lt;59),"Middle age Adult",IF(B258&lt;=60,"Senior Adult",""))))</f>
        <v>Adult</v>
      </c>
      <c r="D258" t="s">
        <v>31</v>
      </c>
      <c r="E258" t="s">
        <v>9</v>
      </c>
      <c r="F258" t="s">
        <v>17</v>
      </c>
      <c r="G258" t="s">
        <v>28</v>
      </c>
      <c r="H258" t="s">
        <v>5</v>
      </c>
      <c r="I258">
        <v>198</v>
      </c>
    </row>
    <row r="259" spans="1:9" x14ac:dyDescent="0.25">
      <c r="A259">
        <v>258</v>
      </c>
      <c r="B259">
        <v>55</v>
      </c>
      <c r="C259" t="str">
        <f t="shared" si="4"/>
        <v>Middle age Adult</v>
      </c>
      <c r="D259" t="s">
        <v>33</v>
      </c>
      <c r="E259" t="s">
        <v>9</v>
      </c>
      <c r="F259" t="s">
        <v>23</v>
      </c>
      <c r="G259" t="s">
        <v>13</v>
      </c>
      <c r="H259" t="s">
        <v>8</v>
      </c>
      <c r="I259">
        <v>228</v>
      </c>
    </row>
    <row r="260" spans="1:9" x14ac:dyDescent="0.25">
      <c r="A260">
        <v>259</v>
      </c>
      <c r="B260">
        <v>23</v>
      </c>
      <c r="C260" t="str">
        <f t="shared" si="4"/>
        <v>Adult</v>
      </c>
      <c r="D260" t="s">
        <v>32</v>
      </c>
      <c r="E260" t="s">
        <v>9</v>
      </c>
      <c r="F260" t="s">
        <v>24</v>
      </c>
      <c r="G260" t="s">
        <v>28</v>
      </c>
      <c r="H260" t="s">
        <v>8</v>
      </c>
      <c r="I260">
        <v>258</v>
      </c>
    </row>
    <row r="261" spans="1:9" x14ac:dyDescent="0.25">
      <c r="A261">
        <v>260</v>
      </c>
      <c r="B261">
        <v>28</v>
      </c>
      <c r="C261" t="str">
        <f t="shared" si="4"/>
        <v>Adult</v>
      </c>
      <c r="D261" t="s">
        <v>33</v>
      </c>
      <c r="E261" t="s">
        <v>6</v>
      </c>
      <c r="F261" t="s">
        <v>25</v>
      </c>
      <c r="G261" t="s">
        <v>13</v>
      </c>
      <c r="H261" t="s">
        <v>8</v>
      </c>
      <c r="I261">
        <v>237</v>
      </c>
    </row>
    <row r="262" spans="1:9" x14ac:dyDescent="0.25">
      <c r="A262">
        <v>261</v>
      </c>
      <c r="B262">
        <v>55</v>
      </c>
      <c r="C262" t="str">
        <f t="shared" si="4"/>
        <v>Middle age Adult</v>
      </c>
      <c r="D262" t="s">
        <v>31</v>
      </c>
      <c r="E262" t="s">
        <v>9</v>
      </c>
      <c r="F262" t="s">
        <v>19</v>
      </c>
      <c r="G262" t="s">
        <v>11</v>
      </c>
      <c r="H262" t="s">
        <v>5</v>
      </c>
      <c r="I262">
        <v>1001</v>
      </c>
    </row>
    <row r="263" spans="1:9" x14ac:dyDescent="0.25">
      <c r="A263">
        <v>262</v>
      </c>
      <c r="B263">
        <v>60</v>
      </c>
      <c r="C263" t="str">
        <f t="shared" si="4"/>
        <v>Senior Adult</v>
      </c>
      <c r="D263" t="s">
        <v>34</v>
      </c>
      <c r="E263" t="s">
        <v>6</v>
      </c>
      <c r="F263" t="s">
        <v>18</v>
      </c>
      <c r="G263" t="s">
        <v>13</v>
      </c>
      <c r="H263" t="s">
        <v>8</v>
      </c>
      <c r="I263">
        <v>276</v>
      </c>
    </row>
    <row r="264" spans="1:9" x14ac:dyDescent="0.25">
      <c r="A264">
        <v>263</v>
      </c>
      <c r="B264">
        <v>19</v>
      </c>
      <c r="C264" t="str">
        <f t="shared" si="4"/>
        <v>Teenage</v>
      </c>
      <c r="D264" t="s">
        <v>32</v>
      </c>
      <c r="E264" t="s">
        <v>9</v>
      </c>
      <c r="F264" t="s">
        <v>20</v>
      </c>
      <c r="G264" t="s">
        <v>28</v>
      </c>
      <c r="H264" t="s">
        <v>8</v>
      </c>
      <c r="I264">
        <v>254</v>
      </c>
    </row>
    <row r="265" spans="1:9" x14ac:dyDescent="0.25">
      <c r="A265">
        <v>264</v>
      </c>
      <c r="B265">
        <v>23</v>
      </c>
      <c r="C265" t="str">
        <f t="shared" si="4"/>
        <v>Adult</v>
      </c>
      <c r="D265" t="s">
        <v>34</v>
      </c>
      <c r="E265" t="s">
        <v>6</v>
      </c>
      <c r="F265" t="s">
        <v>22</v>
      </c>
      <c r="G265" t="s">
        <v>12</v>
      </c>
      <c r="H265" t="s">
        <v>5</v>
      </c>
      <c r="I265">
        <v>151</v>
      </c>
    </row>
    <row r="266" spans="1:9" x14ac:dyDescent="0.25">
      <c r="A266">
        <v>265</v>
      </c>
      <c r="B266">
        <v>25</v>
      </c>
      <c r="C266" t="str">
        <f t="shared" si="4"/>
        <v>Adult</v>
      </c>
      <c r="D266" t="s">
        <v>33</v>
      </c>
      <c r="E266" t="s">
        <v>9</v>
      </c>
      <c r="F266" t="s">
        <v>23</v>
      </c>
      <c r="G266" t="s">
        <v>11</v>
      </c>
      <c r="H266" t="s">
        <v>5</v>
      </c>
      <c r="I266">
        <v>496</v>
      </c>
    </row>
    <row r="267" spans="1:9" x14ac:dyDescent="0.25">
      <c r="A267">
        <v>266</v>
      </c>
      <c r="B267">
        <v>60</v>
      </c>
      <c r="C267" t="str">
        <f t="shared" si="4"/>
        <v>Senior Adult</v>
      </c>
      <c r="D267" t="s">
        <v>31</v>
      </c>
      <c r="E267" t="s">
        <v>6</v>
      </c>
      <c r="F267" t="s">
        <v>24</v>
      </c>
      <c r="G267" t="s">
        <v>13</v>
      </c>
      <c r="H267" t="s">
        <v>8</v>
      </c>
      <c r="I267">
        <v>246</v>
      </c>
    </row>
    <row r="268" spans="1:9" x14ac:dyDescent="0.25">
      <c r="A268">
        <v>267</v>
      </c>
      <c r="B268">
        <v>20</v>
      </c>
      <c r="C268" t="str">
        <f t="shared" si="4"/>
        <v>Teenage</v>
      </c>
      <c r="D268" t="s">
        <v>31</v>
      </c>
      <c r="E268" t="s">
        <v>9</v>
      </c>
      <c r="F268" t="s">
        <v>25</v>
      </c>
      <c r="G268" t="s">
        <v>12</v>
      </c>
      <c r="H268" t="s">
        <v>5</v>
      </c>
      <c r="I268">
        <v>507</v>
      </c>
    </row>
    <row r="269" spans="1:9" x14ac:dyDescent="0.25">
      <c r="A269">
        <v>268</v>
      </c>
      <c r="B269">
        <v>25</v>
      </c>
      <c r="C269" t="str">
        <f t="shared" si="4"/>
        <v>Adult</v>
      </c>
      <c r="D269" t="s">
        <v>32</v>
      </c>
      <c r="E269" t="s">
        <v>6</v>
      </c>
      <c r="F269" t="s">
        <v>16</v>
      </c>
      <c r="G269" t="s">
        <v>13</v>
      </c>
      <c r="H269" t="s">
        <v>8</v>
      </c>
      <c r="I269">
        <v>190</v>
      </c>
    </row>
    <row r="270" spans="1:9" x14ac:dyDescent="0.25">
      <c r="A270">
        <v>269</v>
      </c>
      <c r="B270">
        <v>22</v>
      </c>
      <c r="C270" t="str">
        <f t="shared" si="4"/>
        <v>Adult</v>
      </c>
      <c r="D270" t="s">
        <v>33</v>
      </c>
      <c r="E270" t="s">
        <v>9</v>
      </c>
      <c r="F270" t="s">
        <v>27</v>
      </c>
      <c r="G270" t="s">
        <v>13</v>
      </c>
      <c r="H270" t="s">
        <v>8</v>
      </c>
      <c r="I270">
        <v>157</v>
      </c>
    </row>
    <row r="271" spans="1:9" x14ac:dyDescent="0.25">
      <c r="A271">
        <v>270</v>
      </c>
      <c r="B271">
        <v>20</v>
      </c>
      <c r="C271" t="str">
        <f t="shared" si="4"/>
        <v>Teenage</v>
      </c>
      <c r="D271" t="s">
        <v>31</v>
      </c>
      <c r="E271" t="s">
        <v>6</v>
      </c>
      <c r="F271" t="s">
        <v>21</v>
      </c>
      <c r="G271" t="s">
        <v>13</v>
      </c>
      <c r="H271" t="s">
        <v>7</v>
      </c>
      <c r="I271">
        <v>208</v>
      </c>
    </row>
    <row r="272" spans="1:9" x14ac:dyDescent="0.25">
      <c r="A272">
        <v>271</v>
      </c>
      <c r="B272">
        <v>23</v>
      </c>
      <c r="C272" t="str">
        <f t="shared" si="4"/>
        <v>Adult</v>
      </c>
      <c r="D272" t="s">
        <v>34</v>
      </c>
      <c r="E272" t="s">
        <v>9</v>
      </c>
      <c r="F272" t="s">
        <v>26</v>
      </c>
      <c r="G272" t="s">
        <v>12</v>
      </c>
      <c r="H272" t="s">
        <v>8</v>
      </c>
      <c r="I272">
        <v>184</v>
      </c>
    </row>
    <row r="273" spans="1:9" x14ac:dyDescent="0.25">
      <c r="A273">
        <v>272</v>
      </c>
      <c r="B273">
        <v>19</v>
      </c>
      <c r="C273" t="str">
        <f t="shared" si="4"/>
        <v>Teenage</v>
      </c>
      <c r="D273" t="s">
        <v>32</v>
      </c>
      <c r="E273" t="s">
        <v>6</v>
      </c>
      <c r="F273" t="s">
        <v>17</v>
      </c>
      <c r="G273" t="s">
        <v>29</v>
      </c>
      <c r="H273" t="s">
        <v>5</v>
      </c>
      <c r="I273">
        <v>714</v>
      </c>
    </row>
    <row r="274" spans="1:9" x14ac:dyDescent="0.25">
      <c r="A274">
        <v>273</v>
      </c>
      <c r="B274">
        <v>25</v>
      </c>
      <c r="C274" t="str">
        <f t="shared" si="4"/>
        <v>Adult</v>
      </c>
      <c r="D274" t="s">
        <v>31</v>
      </c>
      <c r="E274" t="s">
        <v>9</v>
      </c>
      <c r="F274" t="s">
        <v>23</v>
      </c>
      <c r="G274" t="s">
        <v>13</v>
      </c>
      <c r="H274" t="s">
        <v>5</v>
      </c>
      <c r="I274">
        <v>819</v>
      </c>
    </row>
    <row r="275" spans="1:9" x14ac:dyDescent="0.25">
      <c r="A275">
        <v>274</v>
      </c>
      <c r="B275">
        <v>60</v>
      </c>
      <c r="C275" t="str">
        <f t="shared" si="4"/>
        <v>Senior Adult</v>
      </c>
      <c r="D275" t="s">
        <v>33</v>
      </c>
      <c r="E275" t="s">
        <v>6</v>
      </c>
      <c r="F275" t="s">
        <v>24</v>
      </c>
      <c r="G275" t="s">
        <v>12</v>
      </c>
      <c r="H275" t="s">
        <v>7</v>
      </c>
      <c r="I275">
        <v>352</v>
      </c>
    </row>
    <row r="276" spans="1:9" x14ac:dyDescent="0.25">
      <c r="A276">
        <v>275</v>
      </c>
      <c r="B276">
        <v>22</v>
      </c>
      <c r="C276" t="str">
        <f t="shared" si="4"/>
        <v>Adult</v>
      </c>
      <c r="D276" t="s">
        <v>31</v>
      </c>
      <c r="E276" t="s">
        <v>9</v>
      </c>
      <c r="F276" t="s">
        <v>25</v>
      </c>
      <c r="G276" t="s">
        <v>28</v>
      </c>
      <c r="H276" t="s">
        <v>8</v>
      </c>
      <c r="I276">
        <v>244</v>
      </c>
    </row>
    <row r="277" spans="1:9" x14ac:dyDescent="0.25">
      <c r="A277">
        <v>276</v>
      </c>
      <c r="B277">
        <v>23</v>
      </c>
      <c r="C277" t="str">
        <f t="shared" si="4"/>
        <v>Adult</v>
      </c>
      <c r="D277" t="s">
        <v>33</v>
      </c>
      <c r="E277" t="s">
        <v>6</v>
      </c>
      <c r="F277" t="s">
        <v>19</v>
      </c>
      <c r="G277" t="s">
        <v>28</v>
      </c>
      <c r="H277" t="s">
        <v>5</v>
      </c>
      <c r="I277">
        <v>579</v>
      </c>
    </row>
    <row r="278" spans="1:9" x14ac:dyDescent="0.25">
      <c r="A278">
        <v>277</v>
      </c>
      <c r="B278">
        <v>60</v>
      </c>
      <c r="C278" t="str">
        <f t="shared" si="4"/>
        <v>Senior Adult</v>
      </c>
      <c r="D278" t="s">
        <v>31</v>
      </c>
      <c r="E278" t="s">
        <v>9</v>
      </c>
      <c r="F278" t="s">
        <v>18</v>
      </c>
      <c r="G278" t="s">
        <v>11</v>
      </c>
      <c r="H278" t="s">
        <v>8</v>
      </c>
      <c r="I278">
        <v>172</v>
      </c>
    </row>
    <row r="279" spans="1:9" x14ac:dyDescent="0.25">
      <c r="A279">
        <v>278</v>
      </c>
      <c r="B279">
        <v>22</v>
      </c>
      <c r="C279" t="str">
        <f t="shared" si="4"/>
        <v>Adult</v>
      </c>
      <c r="D279" t="s">
        <v>33</v>
      </c>
      <c r="E279" t="s">
        <v>6</v>
      </c>
      <c r="F279" t="s">
        <v>20</v>
      </c>
      <c r="G279" t="s">
        <v>28</v>
      </c>
      <c r="H279" t="s">
        <v>8</v>
      </c>
      <c r="I279">
        <v>277</v>
      </c>
    </row>
    <row r="280" spans="1:9" x14ac:dyDescent="0.25">
      <c r="A280">
        <v>279</v>
      </c>
      <c r="B280">
        <v>55</v>
      </c>
      <c r="C280" t="str">
        <f t="shared" si="4"/>
        <v>Middle age Adult</v>
      </c>
      <c r="D280" t="s">
        <v>33</v>
      </c>
      <c r="E280" t="s">
        <v>9</v>
      </c>
      <c r="F280" t="s">
        <v>22</v>
      </c>
      <c r="G280" t="s">
        <v>11</v>
      </c>
      <c r="H280" t="s">
        <v>7</v>
      </c>
      <c r="I280">
        <v>505</v>
      </c>
    </row>
    <row r="281" spans="1:9" x14ac:dyDescent="0.25">
      <c r="A281">
        <v>280</v>
      </c>
      <c r="B281">
        <v>23</v>
      </c>
      <c r="C281" t="str">
        <f t="shared" si="4"/>
        <v>Adult</v>
      </c>
      <c r="D281" t="s">
        <v>33</v>
      </c>
      <c r="E281" t="s">
        <v>6</v>
      </c>
      <c r="F281" t="s">
        <v>23</v>
      </c>
      <c r="G281" t="s">
        <v>12</v>
      </c>
      <c r="H281" t="s">
        <v>5</v>
      </c>
      <c r="I281">
        <v>328</v>
      </c>
    </row>
    <row r="282" spans="1:9" x14ac:dyDescent="0.25">
      <c r="A282">
        <v>281</v>
      </c>
      <c r="B282">
        <v>19</v>
      </c>
      <c r="C282" t="str">
        <f t="shared" si="4"/>
        <v>Teenage</v>
      </c>
      <c r="D282" t="s">
        <v>34</v>
      </c>
      <c r="E282" t="s">
        <v>9</v>
      </c>
      <c r="F282" t="s">
        <v>24</v>
      </c>
      <c r="G282" t="s">
        <v>28</v>
      </c>
      <c r="H282" t="s">
        <v>8</v>
      </c>
      <c r="I282">
        <v>250</v>
      </c>
    </row>
    <row r="283" spans="1:9" x14ac:dyDescent="0.25">
      <c r="A283">
        <v>282</v>
      </c>
      <c r="B283">
        <v>19</v>
      </c>
      <c r="C283" t="str">
        <f t="shared" si="4"/>
        <v>Teenage</v>
      </c>
      <c r="D283" t="s">
        <v>34</v>
      </c>
      <c r="E283" t="s">
        <v>6</v>
      </c>
      <c r="F283" t="s">
        <v>25</v>
      </c>
      <c r="G283" t="s">
        <v>28</v>
      </c>
      <c r="H283" t="s">
        <v>7</v>
      </c>
      <c r="I283">
        <v>317</v>
      </c>
    </row>
    <row r="284" spans="1:9" x14ac:dyDescent="0.25">
      <c r="A284">
        <v>283</v>
      </c>
      <c r="B284">
        <v>23</v>
      </c>
      <c r="C284" t="str">
        <f t="shared" si="4"/>
        <v>Adult</v>
      </c>
      <c r="D284" t="s">
        <v>34</v>
      </c>
      <c r="E284" t="s">
        <v>9</v>
      </c>
      <c r="F284" t="s">
        <v>17</v>
      </c>
      <c r="G284" t="s">
        <v>28</v>
      </c>
      <c r="H284" t="s">
        <v>8</v>
      </c>
      <c r="I284">
        <v>172</v>
      </c>
    </row>
    <row r="285" spans="1:9" x14ac:dyDescent="0.25">
      <c r="A285">
        <v>284</v>
      </c>
      <c r="B285">
        <v>60</v>
      </c>
      <c r="C285" t="str">
        <f t="shared" si="4"/>
        <v>Senior Adult</v>
      </c>
      <c r="D285" t="s">
        <v>32</v>
      </c>
      <c r="E285" t="s">
        <v>6</v>
      </c>
      <c r="F285" t="s">
        <v>23</v>
      </c>
      <c r="G285" t="s">
        <v>13</v>
      </c>
      <c r="H285" t="s">
        <v>8</v>
      </c>
      <c r="I285">
        <v>250</v>
      </c>
    </row>
    <row r="286" spans="1:9" x14ac:dyDescent="0.25">
      <c r="A286">
        <v>285</v>
      </c>
      <c r="B286">
        <v>20</v>
      </c>
      <c r="C286" t="str">
        <f t="shared" si="4"/>
        <v>Teenage</v>
      </c>
      <c r="D286" t="s">
        <v>31</v>
      </c>
      <c r="E286" t="s">
        <v>6</v>
      </c>
      <c r="F286" t="s">
        <v>24</v>
      </c>
      <c r="G286" t="s">
        <v>12</v>
      </c>
      <c r="H286" t="s">
        <v>5</v>
      </c>
      <c r="I286">
        <v>426</v>
      </c>
    </row>
    <row r="287" spans="1:9" x14ac:dyDescent="0.25">
      <c r="A287">
        <v>286</v>
      </c>
      <c r="B287">
        <v>20</v>
      </c>
      <c r="C287" t="str">
        <f t="shared" si="4"/>
        <v>Teenage</v>
      </c>
      <c r="D287" t="s">
        <v>32</v>
      </c>
      <c r="E287" t="s">
        <v>6</v>
      </c>
      <c r="F287" t="s">
        <v>25</v>
      </c>
      <c r="G287" t="s">
        <v>28</v>
      </c>
      <c r="H287" t="s">
        <v>5</v>
      </c>
      <c r="I287">
        <v>345</v>
      </c>
    </row>
    <row r="288" spans="1:9" x14ac:dyDescent="0.25">
      <c r="A288">
        <v>287</v>
      </c>
      <c r="B288">
        <v>25</v>
      </c>
      <c r="C288" t="str">
        <f t="shared" si="4"/>
        <v>Adult</v>
      </c>
      <c r="D288" t="s">
        <v>31</v>
      </c>
      <c r="E288" t="s">
        <v>6</v>
      </c>
      <c r="F288" t="s">
        <v>17</v>
      </c>
      <c r="G288" t="s">
        <v>12</v>
      </c>
      <c r="H288" t="s">
        <v>8</v>
      </c>
      <c r="I288">
        <v>220</v>
      </c>
    </row>
    <row r="289" spans="1:9" x14ac:dyDescent="0.25">
      <c r="A289">
        <v>288</v>
      </c>
      <c r="B289">
        <v>28</v>
      </c>
      <c r="C289" t="str">
        <f t="shared" si="4"/>
        <v>Adult</v>
      </c>
      <c r="D289" t="s">
        <v>33</v>
      </c>
      <c r="E289" t="s">
        <v>6</v>
      </c>
      <c r="F289" t="s">
        <v>23</v>
      </c>
      <c r="G289" t="s">
        <v>13</v>
      </c>
      <c r="H289" t="s">
        <v>5</v>
      </c>
      <c r="I289">
        <v>323</v>
      </c>
    </row>
    <row r="290" spans="1:9" x14ac:dyDescent="0.25">
      <c r="A290">
        <v>289</v>
      </c>
      <c r="B290">
        <v>25</v>
      </c>
      <c r="C290" t="str">
        <f t="shared" si="4"/>
        <v>Adult</v>
      </c>
      <c r="D290" t="s">
        <v>34</v>
      </c>
      <c r="E290" t="s">
        <v>6</v>
      </c>
      <c r="F290" t="s">
        <v>24</v>
      </c>
      <c r="G290" t="s">
        <v>28</v>
      </c>
      <c r="H290" t="s">
        <v>5</v>
      </c>
      <c r="I290">
        <v>873</v>
      </c>
    </row>
    <row r="291" spans="1:9" x14ac:dyDescent="0.25">
      <c r="A291">
        <v>290</v>
      </c>
      <c r="B291">
        <v>20</v>
      </c>
      <c r="C291" t="str">
        <f t="shared" si="4"/>
        <v>Teenage</v>
      </c>
      <c r="D291" t="s">
        <v>31</v>
      </c>
      <c r="E291" t="s">
        <v>6</v>
      </c>
      <c r="F291" t="s">
        <v>25</v>
      </c>
      <c r="G291" t="s">
        <v>28</v>
      </c>
      <c r="H291" t="s">
        <v>8</v>
      </c>
      <c r="I291">
        <v>241</v>
      </c>
    </row>
    <row r="292" spans="1:9" x14ac:dyDescent="0.25">
      <c r="A292">
        <v>291</v>
      </c>
      <c r="B292">
        <v>18</v>
      </c>
      <c r="C292" t="str">
        <f t="shared" si="4"/>
        <v>Teenage</v>
      </c>
      <c r="D292" t="s">
        <v>32</v>
      </c>
      <c r="E292" t="s">
        <v>6</v>
      </c>
      <c r="F292" t="s">
        <v>19</v>
      </c>
      <c r="G292" t="s">
        <v>11</v>
      </c>
      <c r="H292" t="s">
        <v>7</v>
      </c>
      <c r="I292">
        <v>256</v>
      </c>
    </row>
    <row r="293" spans="1:9" x14ac:dyDescent="0.25">
      <c r="A293">
        <v>292</v>
      </c>
      <c r="B293">
        <v>25</v>
      </c>
      <c r="C293" t="str">
        <f t="shared" si="4"/>
        <v>Adult</v>
      </c>
      <c r="D293" t="s">
        <v>32</v>
      </c>
      <c r="E293" t="s">
        <v>6</v>
      </c>
      <c r="F293" t="s">
        <v>18</v>
      </c>
      <c r="G293" t="s">
        <v>13</v>
      </c>
      <c r="H293" t="s">
        <v>8</v>
      </c>
      <c r="I293">
        <v>189</v>
      </c>
    </row>
    <row r="294" spans="1:9" x14ac:dyDescent="0.25">
      <c r="A294">
        <v>293</v>
      </c>
      <c r="B294">
        <v>60</v>
      </c>
      <c r="C294" t="str">
        <f t="shared" si="4"/>
        <v>Senior Adult</v>
      </c>
      <c r="D294" t="s">
        <v>33</v>
      </c>
      <c r="E294" t="s">
        <v>6</v>
      </c>
      <c r="F294" t="s">
        <v>20</v>
      </c>
      <c r="G294" t="s">
        <v>28</v>
      </c>
      <c r="H294" t="s">
        <v>7</v>
      </c>
      <c r="I294">
        <v>557</v>
      </c>
    </row>
    <row r="295" spans="1:9" x14ac:dyDescent="0.25">
      <c r="A295">
        <v>294</v>
      </c>
      <c r="B295">
        <v>25</v>
      </c>
      <c r="C295" t="str">
        <f t="shared" si="4"/>
        <v>Adult</v>
      </c>
      <c r="D295" t="s">
        <v>31</v>
      </c>
      <c r="E295" t="s">
        <v>6</v>
      </c>
      <c r="F295" t="s">
        <v>22</v>
      </c>
      <c r="G295" t="s">
        <v>11</v>
      </c>
      <c r="H295" t="s">
        <v>5</v>
      </c>
      <c r="I295">
        <v>711</v>
      </c>
    </row>
    <row r="296" spans="1:9" x14ac:dyDescent="0.25">
      <c r="A296">
        <v>295</v>
      </c>
      <c r="B296">
        <v>25</v>
      </c>
      <c r="C296" t="str">
        <f t="shared" si="4"/>
        <v>Adult</v>
      </c>
      <c r="D296" t="s">
        <v>34</v>
      </c>
      <c r="E296" t="s">
        <v>6</v>
      </c>
      <c r="F296" t="s">
        <v>16</v>
      </c>
      <c r="G296" t="s">
        <v>13</v>
      </c>
      <c r="H296" t="s">
        <v>5</v>
      </c>
      <c r="I296">
        <v>847</v>
      </c>
    </row>
    <row r="297" spans="1:9" x14ac:dyDescent="0.25">
      <c r="A297">
        <v>296</v>
      </c>
      <c r="B297">
        <v>60</v>
      </c>
      <c r="C297" t="str">
        <f t="shared" si="4"/>
        <v>Senior Adult</v>
      </c>
      <c r="D297" t="s">
        <v>31</v>
      </c>
      <c r="E297" t="s">
        <v>6</v>
      </c>
      <c r="F297" t="s">
        <v>27</v>
      </c>
      <c r="G297" t="s">
        <v>29</v>
      </c>
      <c r="H297" t="s">
        <v>8</v>
      </c>
      <c r="I297">
        <v>284</v>
      </c>
    </row>
    <row r="298" spans="1:9" x14ac:dyDescent="0.25">
      <c r="A298">
        <v>297</v>
      </c>
      <c r="B298">
        <v>60</v>
      </c>
      <c r="C298" t="str">
        <f t="shared" si="4"/>
        <v>Senior Adult</v>
      </c>
      <c r="D298" t="s">
        <v>33</v>
      </c>
      <c r="E298" t="s">
        <v>9</v>
      </c>
      <c r="F298" t="s">
        <v>21</v>
      </c>
      <c r="G298" t="s">
        <v>28</v>
      </c>
      <c r="H298" t="s">
        <v>8</v>
      </c>
      <c r="I298">
        <v>195</v>
      </c>
    </row>
    <row r="299" spans="1:9" x14ac:dyDescent="0.25">
      <c r="A299">
        <v>298</v>
      </c>
      <c r="B299">
        <v>22</v>
      </c>
      <c r="C299" t="str">
        <f t="shared" si="4"/>
        <v>Adult</v>
      </c>
      <c r="D299" t="s">
        <v>31</v>
      </c>
      <c r="E299" t="s">
        <v>9</v>
      </c>
      <c r="F299" t="s">
        <v>26</v>
      </c>
      <c r="G299" t="s">
        <v>12</v>
      </c>
      <c r="H299" t="s">
        <v>5</v>
      </c>
      <c r="I299">
        <v>516</v>
      </c>
    </row>
    <row r="300" spans="1:9" x14ac:dyDescent="0.25">
      <c r="A300">
        <v>299</v>
      </c>
      <c r="B300">
        <v>28</v>
      </c>
      <c r="C300" t="str">
        <f t="shared" si="4"/>
        <v>Adult</v>
      </c>
      <c r="D300" t="s">
        <v>32</v>
      </c>
      <c r="E300" t="s">
        <v>9</v>
      </c>
      <c r="F300" t="s">
        <v>16</v>
      </c>
      <c r="G300" t="s">
        <v>13</v>
      </c>
      <c r="H300" t="s">
        <v>5</v>
      </c>
      <c r="I300">
        <v>475</v>
      </c>
    </row>
    <row r="301" spans="1:9" x14ac:dyDescent="0.25">
      <c r="A301">
        <v>550</v>
      </c>
      <c r="B301">
        <v>25</v>
      </c>
      <c r="C301" t="str">
        <f t="shared" si="4"/>
        <v>Adult</v>
      </c>
      <c r="D301" t="s">
        <v>34</v>
      </c>
      <c r="E301" t="s">
        <v>6</v>
      </c>
      <c r="F301" t="s">
        <v>27</v>
      </c>
      <c r="G301" t="s">
        <v>11</v>
      </c>
      <c r="H301" t="s">
        <v>8</v>
      </c>
      <c r="I301">
        <v>189</v>
      </c>
    </row>
    <row r="302" spans="1:9" x14ac:dyDescent="0.25">
      <c r="A302">
        <v>551</v>
      </c>
      <c r="B302">
        <v>22</v>
      </c>
      <c r="C302" t="str">
        <f t="shared" si="4"/>
        <v>Adult</v>
      </c>
      <c r="D302" t="s">
        <v>31</v>
      </c>
      <c r="E302" t="s">
        <v>9</v>
      </c>
      <c r="F302" t="s">
        <v>21</v>
      </c>
      <c r="G302" t="s">
        <v>29</v>
      </c>
      <c r="H302" t="s">
        <v>5</v>
      </c>
      <c r="I302">
        <v>856</v>
      </c>
    </row>
    <row r="303" spans="1:9" x14ac:dyDescent="0.25">
      <c r="A303">
        <v>552</v>
      </c>
      <c r="B303">
        <v>22</v>
      </c>
      <c r="C303" t="str">
        <f t="shared" si="4"/>
        <v>Adult</v>
      </c>
      <c r="D303" t="s">
        <v>33</v>
      </c>
      <c r="E303" t="s">
        <v>6</v>
      </c>
      <c r="F303" t="s">
        <v>26</v>
      </c>
      <c r="G303" t="s">
        <v>28</v>
      </c>
      <c r="H303" t="s">
        <v>8</v>
      </c>
      <c r="I303">
        <v>183</v>
      </c>
    </row>
    <row r="304" spans="1:9" x14ac:dyDescent="0.25">
      <c r="A304">
        <v>553</v>
      </c>
      <c r="B304">
        <v>22</v>
      </c>
      <c r="C304" t="str">
        <f t="shared" si="4"/>
        <v>Adult</v>
      </c>
      <c r="D304" t="s">
        <v>31</v>
      </c>
      <c r="E304" t="s">
        <v>9</v>
      </c>
      <c r="F304" t="s">
        <v>17</v>
      </c>
      <c r="G304" t="s">
        <v>29</v>
      </c>
      <c r="H304" t="s">
        <v>5</v>
      </c>
      <c r="I304">
        <v>458</v>
      </c>
    </row>
    <row r="305" spans="1:9" x14ac:dyDescent="0.25">
      <c r="A305">
        <v>554</v>
      </c>
      <c r="B305">
        <v>18</v>
      </c>
      <c r="C305" t="str">
        <f t="shared" si="4"/>
        <v>Teenage</v>
      </c>
      <c r="D305" t="s">
        <v>34</v>
      </c>
      <c r="E305" t="s">
        <v>6</v>
      </c>
      <c r="F305" t="s">
        <v>23</v>
      </c>
      <c r="G305" t="s">
        <v>11</v>
      </c>
      <c r="H305" t="s">
        <v>5</v>
      </c>
      <c r="I305">
        <v>727</v>
      </c>
    </row>
    <row r="306" spans="1:9" x14ac:dyDescent="0.25">
      <c r="A306">
        <v>555</v>
      </c>
      <c r="B306">
        <v>22</v>
      </c>
      <c r="C306" t="str">
        <f t="shared" si="4"/>
        <v>Adult</v>
      </c>
      <c r="D306" t="s">
        <v>32</v>
      </c>
      <c r="E306" t="s">
        <v>9</v>
      </c>
      <c r="F306" t="s">
        <v>24</v>
      </c>
      <c r="G306" t="s">
        <v>28</v>
      </c>
      <c r="H306" t="s">
        <v>5</v>
      </c>
      <c r="I306">
        <v>755</v>
      </c>
    </row>
    <row r="307" spans="1:9" x14ac:dyDescent="0.25">
      <c r="A307">
        <v>556</v>
      </c>
      <c r="B307">
        <v>60</v>
      </c>
      <c r="C307" t="str">
        <f t="shared" si="4"/>
        <v>Senior Adult</v>
      </c>
      <c r="D307" t="s">
        <v>31</v>
      </c>
      <c r="E307" t="s">
        <v>6</v>
      </c>
      <c r="F307" t="s">
        <v>25</v>
      </c>
      <c r="G307" t="s">
        <v>28</v>
      </c>
      <c r="H307" t="s">
        <v>5</v>
      </c>
      <c r="I307">
        <v>560</v>
      </c>
    </row>
    <row r="308" spans="1:9" x14ac:dyDescent="0.25">
      <c r="A308">
        <v>557</v>
      </c>
      <c r="B308">
        <v>23</v>
      </c>
      <c r="C308" t="str">
        <f t="shared" si="4"/>
        <v>Adult</v>
      </c>
      <c r="D308" t="s">
        <v>33</v>
      </c>
      <c r="E308" t="s">
        <v>6</v>
      </c>
      <c r="F308" t="s">
        <v>19</v>
      </c>
      <c r="G308" t="s">
        <v>28</v>
      </c>
      <c r="H308" t="s">
        <v>5</v>
      </c>
      <c r="I308">
        <v>727</v>
      </c>
    </row>
    <row r="309" spans="1:9" x14ac:dyDescent="0.25">
      <c r="A309">
        <v>558</v>
      </c>
      <c r="B309">
        <v>23</v>
      </c>
      <c r="C309" t="str">
        <f t="shared" si="4"/>
        <v>Adult</v>
      </c>
      <c r="D309" t="s">
        <v>31</v>
      </c>
      <c r="E309" t="s">
        <v>6</v>
      </c>
      <c r="F309" t="s">
        <v>18</v>
      </c>
      <c r="G309" t="s">
        <v>28</v>
      </c>
      <c r="H309" t="s">
        <v>5</v>
      </c>
      <c r="I309">
        <v>185</v>
      </c>
    </row>
    <row r="310" spans="1:9" x14ac:dyDescent="0.25">
      <c r="A310">
        <v>559</v>
      </c>
      <c r="B310">
        <v>22</v>
      </c>
      <c r="C310" t="str">
        <f t="shared" si="4"/>
        <v>Adult</v>
      </c>
      <c r="D310" t="s">
        <v>33</v>
      </c>
      <c r="E310" t="s">
        <v>6</v>
      </c>
      <c r="F310" t="s">
        <v>20</v>
      </c>
      <c r="G310" t="s">
        <v>28</v>
      </c>
      <c r="H310" t="s">
        <v>8</v>
      </c>
      <c r="I310">
        <v>204</v>
      </c>
    </row>
    <row r="311" spans="1:9" x14ac:dyDescent="0.25">
      <c r="A311">
        <v>310</v>
      </c>
      <c r="B311">
        <v>23</v>
      </c>
      <c r="C311" t="str">
        <f t="shared" si="4"/>
        <v>Adult</v>
      </c>
      <c r="D311" t="s">
        <v>32</v>
      </c>
      <c r="E311" t="s">
        <v>9</v>
      </c>
      <c r="F311" t="s">
        <v>22</v>
      </c>
      <c r="G311" t="s">
        <v>29</v>
      </c>
      <c r="H311" t="s">
        <v>5</v>
      </c>
      <c r="I311">
        <v>337</v>
      </c>
    </row>
    <row r="312" spans="1:9" x14ac:dyDescent="0.25">
      <c r="A312">
        <v>311</v>
      </c>
      <c r="B312">
        <v>32</v>
      </c>
      <c r="C312" t="str">
        <f t="shared" si="4"/>
        <v>Adult</v>
      </c>
      <c r="D312" t="s">
        <v>34</v>
      </c>
      <c r="E312" t="s">
        <v>9</v>
      </c>
      <c r="F312" t="s">
        <v>16</v>
      </c>
      <c r="G312" t="s">
        <v>11</v>
      </c>
      <c r="H312" t="s">
        <v>8</v>
      </c>
      <c r="I312">
        <v>155</v>
      </c>
    </row>
    <row r="313" spans="1:9" x14ac:dyDescent="0.25">
      <c r="A313">
        <v>312</v>
      </c>
      <c r="B313">
        <v>25</v>
      </c>
      <c r="C313" t="str">
        <f t="shared" si="4"/>
        <v>Adult</v>
      </c>
      <c r="D313" t="s">
        <v>31</v>
      </c>
      <c r="E313" t="s">
        <v>6</v>
      </c>
      <c r="F313" t="s">
        <v>27</v>
      </c>
      <c r="G313" t="s">
        <v>28</v>
      </c>
      <c r="H313" t="s">
        <v>8</v>
      </c>
      <c r="I313">
        <v>176</v>
      </c>
    </row>
    <row r="314" spans="1:9" x14ac:dyDescent="0.25">
      <c r="A314">
        <v>313</v>
      </c>
      <c r="B314">
        <v>28</v>
      </c>
      <c r="C314" t="str">
        <f t="shared" si="4"/>
        <v>Adult</v>
      </c>
      <c r="D314" t="s">
        <v>31</v>
      </c>
      <c r="E314" t="s">
        <v>9</v>
      </c>
      <c r="F314" t="s">
        <v>21</v>
      </c>
      <c r="G314" t="s">
        <v>12</v>
      </c>
      <c r="H314" t="s">
        <v>5</v>
      </c>
      <c r="I314">
        <v>933</v>
      </c>
    </row>
    <row r="315" spans="1:9" x14ac:dyDescent="0.25">
      <c r="A315">
        <v>314</v>
      </c>
      <c r="B315">
        <v>19</v>
      </c>
      <c r="C315" t="str">
        <f t="shared" si="4"/>
        <v>Teenage</v>
      </c>
      <c r="D315" t="s">
        <v>32</v>
      </c>
      <c r="E315" t="s">
        <v>6</v>
      </c>
      <c r="F315" t="s">
        <v>26</v>
      </c>
      <c r="G315" t="s">
        <v>28</v>
      </c>
      <c r="H315" t="s">
        <v>7</v>
      </c>
      <c r="I315">
        <v>238</v>
      </c>
    </row>
    <row r="316" spans="1:9" x14ac:dyDescent="0.25">
      <c r="A316">
        <v>315</v>
      </c>
      <c r="B316">
        <v>60</v>
      </c>
      <c r="C316" t="str">
        <f t="shared" si="4"/>
        <v>Senior Adult</v>
      </c>
      <c r="D316" t="s">
        <v>33</v>
      </c>
      <c r="E316" t="s">
        <v>9</v>
      </c>
      <c r="F316" t="s">
        <v>16</v>
      </c>
      <c r="G316" t="s">
        <v>28</v>
      </c>
      <c r="H316" t="s">
        <v>5</v>
      </c>
      <c r="I316">
        <v>435</v>
      </c>
    </row>
    <row r="317" spans="1:9" x14ac:dyDescent="0.25">
      <c r="A317">
        <v>316</v>
      </c>
      <c r="B317">
        <v>20</v>
      </c>
      <c r="C317" t="str">
        <f t="shared" si="4"/>
        <v>Teenage</v>
      </c>
      <c r="D317" t="s">
        <v>34</v>
      </c>
      <c r="E317" t="s">
        <v>6</v>
      </c>
      <c r="F317" t="s">
        <v>27</v>
      </c>
      <c r="G317" t="s">
        <v>12</v>
      </c>
      <c r="H317" t="s">
        <v>5</v>
      </c>
      <c r="I317">
        <v>191</v>
      </c>
    </row>
    <row r="318" spans="1:9" x14ac:dyDescent="0.25">
      <c r="A318">
        <v>317</v>
      </c>
      <c r="B318">
        <v>32</v>
      </c>
      <c r="C318" t="str">
        <f t="shared" si="4"/>
        <v>Adult</v>
      </c>
      <c r="D318" t="s">
        <v>31</v>
      </c>
      <c r="E318" t="s">
        <v>9</v>
      </c>
      <c r="F318" t="s">
        <v>21</v>
      </c>
      <c r="G318" t="s">
        <v>13</v>
      </c>
      <c r="H318" t="s">
        <v>8</v>
      </c>
      <c r="I318">
        <v>293</v>
      </c>
    </row>
    <row r="319" spans="1:9" x14ac:dyDescent="0.25">
      <c r="A319">
        <v>318</v>
      </c>
      <c r="B319">
        <v>57</v>
      </c>
      <c r="C319" t="str">
        <f t="shared" si="4"/>
        <v>Middle age Adult</v>
      </c>
      <c r="D319" t="s">
        <v>33</v>
      </c>
      <c r="E319" t="s">
        <v>9</v>
      </c>
      <c r="F319" t="s">
        <v>26</v>
      </c>
      <c r="G319" t="s">
        <v>11</v>
      </c>
      <c r="H319" t="s">
        <v>8</v>
      </c>
      <c r="I319">
        <v>243</v>
      </c>
    </row>
    <row r="320" spans="1:9" x14ac:dyDescent="0.25">
      <c r="A320">
        <v>319</v>
      </c>
      <c r="B320">
        <v>19</v>
      </c>
      <c r="C320" t="str">
        <f t="shared" si="4"/>
        <v>Teenage</v>
      </c>
      <c r="D320" t="s">
        <v>34</v>
      </c>
      <c r="E320" t="s">
        <v>9</v>
      </c>
      <c r="F320" t="s">
        <v>17</v>
      </c>
      <c r="G320" t="s">
        <v>28</v>
      </c>
      <c r="H320" t="s">
        <v>5</v>
      </c>
      <c r="I320">
        <v>219</v>
      </c>
    </row>
    <row r="321" spans="1:9" x14ac:dyDescent="0.25">
      <c r="A321">
        <v>320</v>
      </c>
      <c r="B321">
        <v>60</v>
      </c>
      <c r="C321" t="str">
        <f t="shared" si="4"/>
        <v>Senior Adult</v>
      </c>
      <c r="D321" t="s">
        <v>32</v>
      </c>
      <c r="E321" t="s">
        <v>6</v>
      </c>
      <c r="F321" t="s">
        <v>23</v>
      </c>
      <c r="G321" t="s">
        <v>13</v>
      </c>
      <c r="H321" t="s">
        <v>5</v>
      </c>
      <c r="I321">
        <v>884</v>
      </c>
    </row>
    <row r="322" spans="1:9" x14ac:dyDescent="0.25">
      <c r="A322">
        <v>319</v>
      </c>
      <c r="B322">
        <v>20</v>
      </c>
      <c r="C322" t="str">
        <f t="shared" ref="C322:C385" si="5">IF(B322&lt;=20,"Teenage",IF(AND(B322&gt;20,B322&lt;39),"Adult",IF(AND(B322&gt;40,B322&lt;59),"Middle age Adult",IF(B322&lt;=60,"Senior Adult",""))))</f>
        <v>Teenage</v>
      </c>
      <c r="D322" t="s">
        <v>32</v>
      </c>
      <c r="E322" t="s">
        <v>9</v>
      </c>
      <c r="F322" t="s">
        <v>24</v>
      </c>
      <c r="G322" t="s">
        <v>11</v>
      </c>
      <c r="H322" t="s">
        <v>8</v>
      </c>
      <c r="I322">
        <v>186</v>
      </c>
    </row>
    <row r="323" spans="1:9" x14ac:dyDescent="0.25">
      <c r="A323">
        <v>322</v>
      </c>
      <c r="B323">
        <v>19</v>
      </c>
      <c r="C323" t="str">
        <f t="shared" si="5"/>
        <v>Teenage</v>
      </c>
      <c r="D323" t="s">
        <v>33</v>
      </c>
      <c r="E323" t="s">
        <v>9</v>
      </c>
      <c r="F323" t="s">
        <v>25</v>
      </c>
      <c r="G323" t="s">
        <v>11</v>
      </c>
      <c r="H323" t="s">
        <v>5</v>
      </c>
      <c r="I323">
        <v>176</v>
      </c>
    </row>
    <row r="324" spans="1:9" x14ac:dyDescent="0.25">
      <c r="A324">
        <v>323</v>
      </c>
      <c r="B324">
        <v>57</v>
      </c>
      <c r="C324" t="str">
        <f t="shared" si="5"/>
        <v>Middle age Adult</v>
      </c>
      <c r="D324" t="s">
        <v>32</v>
      </c>
      <c r="E324" t="s">
        <v>9</v>
      </c>
      <c r="F324" t="s">
        <v>19</v>
      </c>
      <c r="G324" t="s">
        <v>13</v>
      </c>
      <c r="H324" t="s">
        <v>5</v>
      </c>
      <c r="I324">
        <v>432</v>
      </c>
    </row>
    <row r="325" spans="1:9" x14ac:dyDescent="0.25">
      <c r="A325">
        <v>324</v>
      </c>
      <c r="B325">
        <v>22</v>
      </c>
      <c r="C325" t="str">
        <f t="shared" si="5"/>
        <v>Adult</v>
      </c>
      <c r="D325" t="s">
        <v>33</v>
      </c>
      <c r="E325" t="s">
        <v>9</v>
      </c>
      <c r="F325" t="s">
        <v>18</v>
      </c>
      <c r="G325" t="s">
        <v>28</v>
      </c>
      <c r="H325" t="s">
        <v>8</v>
      </c>
      <c r="I325">
        <v>248</v>
      </c>
    </row>
    <row r="326" spans="1:9" x14ac:dyDescent="0.25">
      <c r="A326">
        <v>325</v>
      </c>
      <c r="B326">
        <v>60</v>
      </c>
      <c r="C326" t="str">
        <f t="shared" si="5"/>
        <v>Senior Adult</v>
      </c>
      <c r="D326" t="s">
        <v>33</v>
      </c>
      <c r="E326" t="s">
        <v>9</v>
      </c>
      <c r="F326" t="s">
        <v>20</v>
      </c>
      <c r="G326" t="s">
        <v>28</v>
      </c>
      <c r="H326" t="s">
        <v>8</v>
      </c>
      <c r="I326">
        <v>234</v>
      </c>
    </row>
    <row r="327" spans="1:9" x14ac:dyDescent="0.25">
      <c r="A327">
        <v>326</v>
      </c>
      <c r="B327">
        <v>18</v>
      </c>
      <c r="C327" t="str">
        <f t="shared" si="5"/>
        <v>Teenage</v>
      </c>
      <c r="D327" t="s">
        <v>31</v>
      </c>
      <c r="E327" t="s">
        <v>9</v>
      </c>
      <c r="F327" t="s">
        <v>22</v>
      </c>
      <c r="G327" t="s">
        <v>13</v>
      </c>
      <c r="H327" t="s">
        <v>8</v>
      </c>
      <c r="I327">
        <v>222</v>
      </c>
    </row>
    <row r="328" spans="1:9" x14ac:dyDescent="0.25">
      <c r="A328">
        <v>327</v>
      </c>
      <c r="B328">
        <v>23</v>
      </c>
      <c r="C328" t="str">
        <f t="shared" si="5"/>
        <v>Adult</v>
      </c>
      <c r="D328" t="s">
        <v>32</v>
      </c>
      <c r="E328" t="s">
        <v>6</v>
      </c>
      <c r="F328" t="s">
        <v>16</v>
      </c>
      <c r="G328" t="s">
        <v>28</v>
      </c>
      <c r="H328" t="s">
        <v>8</v>
      </c>
      <c r="I328">
        <v>258</v>
      </c>
    </row>
    <row r="329" spans="1:9" x14ac:dyDescent="0.25">
      <c r="A329">
        <v>328</v>
      </c>
      <c r="B329">
        <v>32</v>
      </c>
      <c r="C329" t="str">
        <f t="shared" si="5"/>
        <v>Adult</v>
      </c>
      <c r="D329" t="s">
        <v>34</v>
      </c>
      <c r="E329" t="s">
        <v>9</v>
      </c>
      <c r="F329" t="s">
        <v>17</v>
      </c>
      <c r="G329" t="s">
        <v>11</v>
      </c>
      <c r="H329" t="s">
        <v>5</v>
      </c>
      <c r="I329">
        <v>1050</v>
      </c>
    </row>
    <row r="330" spans="1:9" x14ac:dyDescent="0.25">
      <c r="A330">
        <v>329</v>
      </c>
      <c r="B330">
        <v>22</v>
      </c>
      <c r="C330" t="str">
        <f t="shared" si="5"/>
        <v>Adult</v>
      </c>
      <c r="D330" t="s">
        <v>31</v>
      </c>
      <c r="E330" t="s">
        <v>6</v>
      </c>
      <c r="F330" t="s">
        <v>19</v>
      </c>
      <c r="G330" t="s">
        <v>28</v>
      </c>
      <c r="H330" t="s">
        <v>7</v>
      </c>
      <c r="I330">
        <v>333</v>
      </c>
    </row>
    <row r="331" spans="1:9" x14ac:dyDescent="0.25">
      <c r="A331">
        <v>355</v>
      </c>
      <c r="B331">
        <v>22</v>
      </c>
      <c r="C331" t="str">
        <f t="shared" si="5"/>
        <v>Adult</v>
      </c>
      <c r="D331" t="s">
        <v>33</v>
      </c>
      <c r="E331" t="s">
        <v>6</v>
      </c>
      <c r="F331" t="s">
        <v>18</v>
      </c>
      <c r="G331" t="s">
        <v>13</v>
      </c>
      <c r="H331" t="s">
        <v>5</v>
      </c>
      <c r="I331">
        <v>806</v>
      </c>
    </row>
    <row r="332" spans="1:9" x14ac:dyDescent="0.25">
      <c r="A332">
        <v>331</v>
      </c>
      <c r="B332">
        <v>20</v>
      </c>
      <c r="C332" t="str">
        <f t="shared" si="5"/>
        <v>Teenage</v>
      </c>
      <c r="D332" t="s">
        <v>32</v>
      </c>
      <c r="E332" t="s">
        <v>9</v>
      </c>
      <c r="F332" t="s">
        <v>20</v>
      </c>
      <c r="G332" t="s">
        <v>11</v>
      </c>
      <c r="H332" t="s">
        <v>8</v>
      </c>
      <c r="I332">
        <v>247</v>
      </c>
    </row>
    <row r="333" spans="1:9" x14ac:dyDescent="0.25">
      <c r="A333">
        <v>332</v>
      </c>
      <c r="B333">
        <v>25</v>
      </c>
      <c r="C333" t="str">
        <f t="shared" si="5"/>
        <v>Adult</v>
      </c>
      <c r="D333" t="s">
        <v>34</v>
      </c>
      <c r="E333" t="s">
        <v>6</v>
      </c>
      <c r="F333" t="s">
        <v>21</v>
      </c>
      <c r="G333" t="s">
        <v>28</v>
      </c>
      <c r="H333" t="s">
        <v>8</v>
      </c>
      <c r="I333">
        <v>179</v>
      </c>
    </row>
    <row r="334" spans="1:9" x14ac:dyDescent="0.25">
      <c r="A334">
        <v>333</v>
      </c>
      <c r="B334">
        <v>20</v>
      </c>
      <c r="C334" t="str">
        <f t="shared" si="5"/>
        <v>Teenage</v>
      </c>
      <c r="D334" t="s">
        <v>34</v>
      </c>
      <c r="E334" t="s">
        <v>9</v>
      </c>
      <c r="F334" t="s">
        <v>22</v>
      </c>
      <c r="G334" t="s">
        <v>28</v>
      </c>
      <c r="H334" t="s">
        <v>5</v>
      </c>
      <c r="I334">
        <v>719</v>
      </c>
    </row>
    <row r="335" spans="1:9" x14ac:dyDescent="0.25">
      <c r="A335">
        <v>334</v>
      </c>
      <c r="B335">
        <v>57</v>
      </c>
      <c r="C335" t="str">
        <f t="shared" si="5"/>
        <v>Middle age Adult</v>
      </c>
      <c r="D335" t="s">
        <v>34</v>
      </c>
      <c r="E335" t="s">
        <v>9</v>
      </c>
      <c r="F335" t="s">
        <v>23</v>
      </c>
      <c r="G335" t="s">
        <v>13</v>
      </c>
      <c r="H335" t="s">
        <v>5</v>
      </c>
      <c r="I335">
        <v>806</v>
      </c>
    </row>
    <row r="336" spans="1:9" x14ac:dyDescent="0.25">
      <c r="A336">
        <v>335</v>
      </c>
      <c r="B336">
        <v>23</v>
      </c>
      <c r="C336" t="str">
        <f t="shared" si="5"/>
        <v>Adult</v>
      </c>
      <c r="D336" t="s">
        <v>31</v>
      </c>
      <c r="E336" t="s">
        <v>6</v>
      </c>
      <c r="F336" t="s">
        <v>24</v>
      </c>
      <c r="G336" t="s">
        <v>28</v>
      </c>
      <c r="H336" t="s">
        <v>7</v>
      </c>
      <c r="I336">
        <v>372</v>
      </c>
    </row>
    <row r="337" spans="1:9" x14ac:dyDescent="0.25">
      <c r="A337">
        <v>336</v>
      </c>
      <c r="B337">
        <v>25</v>
      </c>
      <c r="C337" t="str">
        <f t="shared" si="5"/>
        <v>Adult</v>
      </c>
      <c r="D337" t="s">
        <v>33</v>
      </c>
      <c r="E337" t="s">
        <v>9</v>
      </c>
      <c r="F337" t="s">
        <v>25</v>
      </c>
      <c r="G337" t="s">
        <v>11</v>
      </c>
      <c r="H337" t="s">
        <v>8</v>
      </c>
      <c r="I337">
        <v>250</v>
      </c>
    </row>
    <row r="338" spans="1:9" x14ac:dyDescent="0.25">
      <c r="A338">
        <v>337</v>
      </c>
      <c r="B338">
        <v>57</v>
      </c>
      <c r="C338" t="str">
        <f t="shared" si="5"/>
        <v>Middle age Adult</v>
      </c>
      <c r="D338" t="s">
        <v>32</v>
      </c>
      <c r="E338" t="s">
        <v>6</v>
      </c>
      <c r="F338" t="s">
        <v>26</v>
      </c>
      <c r="G338" t="s">
        <v>13</v>
      </c>
      <c r="H338" t="s">
        <v>5</v>
      </c>
      <c r="I338">
        <v>998</v>
      </c>
    </row>
    <row r="339" spans="1:9" x14ac:dyDescent="0.25">
      <c r="A339">
        <v>338</v>
      </c>
      <c r="B339">
        <v>18</v>
      </c>
      <c r="C339" t="str">
        <f t="shared" si="5"/>
        <v>Teenage</v>
      </c>
      <c r="D339" t="s">
        <v>33</v>
      </c>
      <c r="E339" t="s">
        <v>9</v>
      </c>
      <c r="F339" t="s">
        <v>27</v>
      </c>
      <c r="G339" t="s">
        <v>13</v>
      </c>
      <c r="H339" t="s">
        <v>8</v>
      </c>
      <c r="I339">
        <v>278</v>
      </c>
    </row>
    <row r="340" spans="1:9" x14ac:dyDescent="0.25">
      <c r="A340">
        <v>350</v>
      </c>
      <c r="B340">
        <v>25</v>
      </c>
      <c r="C340" t="str">
        <f t="shared" si="5"/>
        <v>Adult</v>
      </c>
      <c r="D340" t="s">
        <v>31</v>
      </c>
      <c r="E340" t="s">
        <v>9</v>
      </c>
      <c r="F340" t="s">
        <v>16</v>
      </c>
      <c r="G340" t="s">
        <v>12</v>
      </c>
      <c r="H340" t="s">
        <v>8</v>
      </c>
      <c r="I340">
        <v>277</v>
      </c>
    </row>
    <row r="341" spans="1:9" x14ac:dyDescent="0.25">
      <c r="A341">
        <v>340</v>
      </c>
      <c r="B341">
        <v>19</v>
      </c>
      <c r="C341" t="str">
        <f t="shared" si="5"/>
        <v>Teenage</v>
      </c>
      <c r="D341" t="s">
        <v>34</v>
      </c>
      <c r="E341" t="s">
        <v>9</v>
      </c>
      <c r="F341" t="s">
        <v>17</v>
      </c>
      <c r="G341" t="s">
        <v>28</v>
      </c>
      <c r="H341" t="s">
        <v>5</v>
      </c>
      <c r="I341">
        <v>1023</v>
      </c>
    </row>
    <row r="342" spans="1:9" x14ac:dyDescent="0.25">
      <c r="A342">
        <v>341</v>
      </c>
      <c r="B342">
        <v>23</v>
      </c>
      <c r="C342" t="str">
        <f t="shared" si="5"/>
        <v>Adult</v>
      </c>
      <c r="D342" t="s">
        <v>32</v>
      </c>
      <c r="E342" t="s">
        <v>9</v>
      </c>
      <c r="F342" t="s">
        <v>19</v>
      </c>
      <c r="G342" t="s">
        <v>28</v>
      </c>
      <c r="H342" t="s">
        <v>7</v>
      </c>
      <c r="I342">
        <v>278</v>
      </c>
    </row>
    <row r="343" spans="1:9" x14ac:dyDescent="0.25">
      <c r="A343">
        <v>342</v>
      </c>
      <c r="B343">
        <v>60</v>
      </c>
      <c r="C343" t="str">
        <f t="shared" si="5"/>
        <v>Senior Adult</v>
      </c>
      <c r="D343" t="s">
        <v>34</v>
      </c>
      <c r="E343" t="s">
        <v>6</v>
      </c>
      <c r="F343" t="s">
        <v>18</v>
      </c>
      <c r="G343" t="s">
        <v>12</v>
      </c>
      <c r="H343" t="s">
        <v>8</v>
      </c>
      <c r="I343">
        <v>245</v>
      </c>
    </row>
    <row r="344" spans="1:9" x14ac:dyDescent="0.25">
      <c r="A344">
        <v>343</v>
      </c>
      <c r="B344">
        <v>22</v>
      </c>
      <c r="C344" t="str">
        <f t="shared" si="5"/>
        <v>Adult</v>
      </c>
      <c r="D344" t="s">
        <v>33</v>
      </c>
      <c r="E344" t="s">
        <v>9</v>
      </c>
      <c r="F344" t="s">
        <v>20</v>
      </c>
      <c r="G344" t="s">
        <v>12</v>
      </c>
      <c r="H344" t="s">
        <v>5</v>
      </c>
      <c r="I344">
        <v>1085</v>
      </c>
    </row>
    <row r="345" spans="1:9" x14ac:dyDescent="0.25">
      <c r="A345">
        <v>344</v>
      </c>
      <c r="B345">
        <v>28</v>
      </c>
      <c r="C345" t="str">
        <f t="shared" si="5"/>
        <v>Adult</v>
      </c>
      <c r="D345" t="s">
        <v>31</v>
      </c>
      <c r="E345" t="s">
        <v>9</v>
      </c>
      <c r="F345" t="s">
        <v>21</v>
      </c>
      <c r="G345" t="s">
        <v>13</v>
      </c>
      <c r="H345" t="s">
        <v>8</v>
      </c>
      <c r="I345">
        <v>246</v>
      </c>
    </row>
    <row r="346" spans="1:9" x14ac:dyDescent="0.25">
      <c r="A346">
        <v>345</v>
      </c>
      <c r="B346">
        <v>20</v>
      </c>
      <c r="C346" t="str">
        <f t="shared" si="5"/>
        <v>Teenage</v>
      </c>
      <c r="D346" t="s">
        <v>31</v>
      </c>
      <c r="E346" t="s">
        <v>9</v>
      </c>
      <c r="F346" t="s">
        <v>22</v>
      </c>
      <c r="G346" t="s">
        <v>12</v>
      </c>
      <c r="H346" t="s">
        <v>8</v>
      </c>
      <c r="I346">
        <v>177</v>
      </c>
    </row>
    <row r="347" spans="1:9" x14ac:dyDescent="0.25">
      <c r="A347">
        <v>346</v>
      </c>
      <c r="B347">
        <v>22</v>
      </c>
      <c r="C347" t="str">
        <f t="shared" si="5"/>
        <v>Adult</v>
      </c>
      <c r="D347" t="s">
        <v>32</v>
      </c>
      <c r="E347" t="s">
        <v>6</v>
      </c>
      <c r="F347" t="s">
        <v>23</v>
      </c>
      <c r="G347" t="s">
        <v>13</v>
      </c>
      <c r="H347" t="s">
        <v>5</v>
      </c>
      <c r="I347">
        <v>232</v>
      </c>
    </row>
    <row r="348" spans="1:9" x14ac:dyDescent="0.25">
      <c r="A348">
        <v>347</v>
      </c>
      <c r="B348">
        <v>20</v>
      </c>
      <c r="C348" t="str">
        <f t="shared" si="5"/>
        <v>Teenage</v>
      </c>
      <c r="D348" t="s">
        <v>33</v>
      </c>
      <c r="E348" t="s">
        <v>9</v>
      </c>
      <c r="F348" t="s">
        <v>24</v>
      </c>
      <c r="G348" t="s">
        <v>11</v>
      </c>
      <c r="H348" t="s">
        <v>8</v>
      </c>
      <c r="I348">
        <v>264</v>
      </c>
    </row>
    <row r="349" spans="1:9" x14ac:dyDescent="0.25">
      <c r="A349">
        <v>348</v>
      </c>
      <c r="B349">
        <v>25</v>
      </c>
      <c r="C349" t="str">
        <f t="shared" si="5"/>
        <v>Adult</v>
      </c>
      <c r="D349" t="s">
        <v>31</v>
      </c>
      <c r="E349" t="s">
        <v>6</v>
      </c>
      <c r="F349" t="s">
        <v>25</v>
      </c>
      <c r="G349" t="s">
        <v>28</v>
      </c>
      <c r="H349" t="s">
        <v>8</v>
      </c>
      <c r="I349">
        <v>180</v>
      </c>
    </row>
    <row r="350" spans="1:9" x14ac:dyDescent="0.25">
      <c r="A350">
        <v>349</v>
      </c>
      <c r="B350">
        <v>20</v>
      </c>
      <c r="C350" t="str">
        <f t="shared" si="5"/>
        <v>Teenage</v>
      </c>
      <c r="D350" t="s">
        <v>34</v>
      </c>
      <c r="E350" t="s">
        <v>9</v>
      </c>
      <c r="F350" t="s">
        <v>26</v>
      </c>
      <c r="G350" t="s">
        <v>28</v>
      </c>
      <c r="H350" t="s">
        <v>5</v>
      </c>
      <c r="I350">
        <v>382</v>
      </c>
    </row>
    <row r="351" spans="1:9" x14ac:dyDescent="0.25">
      <c r="A351">
        <v>350</v>
      </c>
      <c r="B351">
        <v>57</v>
      </c>
      <c r="C351" t="str">
        <f t="shared" si="5"/>
        <v>Middle age Adult</v>
      </c>
      <c r="D351" t="s">
        <v>32</v>
      </c>
      <c r="E351" t="s">
        <v>9</v>
      </c>
      <c r="F351" t="s">
        <v>27</v>
      </c>
      <c r="G351" t="s">
        <v>13</v>
      </c>
      <c r="H351" t="s">
        <v>5</v>
      </c>
      <c r="I351">
        <v>967</v>
      </c>
    </row>
    <row r="352" spans="1:9" x14ac:dyDescent="0.25">
      <c r="A352">
        <v>351</v>
      </c>
      <c r="B352">
        <v>23</v>
      </c>
      <c r="C352" t="str">
        <f t="shared" si="5"/>
        <v>Adult</v>
      </c>
      <c r="D352" t="s">
        <v>31</v>
      </c>
      <c r="E352" t="s">
        <v>6</v>
      </c>
      <c r="F352" t="s">
        <v>17</v>
      </c>
      <c r="G352" t="s">
        <v>28</v>
      </c>
      <c r="H352" t="s">
        <v>7</v>
      </c>
      <c r="I352">
        <v>262</v>
      </c>
    </row>
    <row r="353" spans="1:9" x14ac:dyDescent="0.25">
      <c r="A353">
        <v>352</v>
      </c>
      <c r="B353">
        <v>25</v>
      </c>
      <c r="C353" t="str">
        <f t="shared" si="5"/>
        <v>Adult</v>
      </c>
      <c r="D353" t="s">
        <v>33</v>
      </c>
      <c r="E353" t="s">
        <v>9</v>
      </c>
      <c r="F353" t="s">
        <v>23</v>
      </c>
      <c r="G353" t="s">
        <v>11</v>
      </c>
      <c r="H353" t="s">
        <v>8</v>
      </c>
      <c r="I353">
        <v>255</v>
      </c>
    </row>
    <row r="354" spans="1:9" x14ac:dyDescent="0.25">
      <c r="A354">
        <v>353</v>
      </c>
      <c r="B354">
        <v>57</v>
      </c>
      <c r="C354" t="str">
        <f t="shared" si="5"/>
        <v>Middle age Adult</v>
      </c>
      <c r="D354" t="s">
        <v>31</v>
      </c>
      <c r="E354" t="s">
        <v>6</v>
      </c>
      <c r="F354" t="s">
        <v>24</v>
      </c>
      <c r="G354" t="s">
        <v>13</v>
      </c>
      <c r="H354" t="s">
        <v>5</v>
      </c>
      <c r="I354">
        <v>765</v>
      </c>
    </row>
    <row r="355" spans="1:9" x14ac:dyDescent="0.25">
      <c r="A355">
        <v>354</v>
      </c>
      <c r="B355">
        <v>18</v>
      </c>
      <c r="C355" t="str">
        <f t="shared" si="5"/>
        <v>Teenage</v>
      </c>
      <c r="D355" t="s">
        <v>33</v>
      </c>
      <c r="E355" t="s">
        <v>9</v>
      </c>
      <c r="F355" t="s">
        <v>25</v>
      </c>
      <c r="G355" t="s">
        <v>13</v>
      </c>
      <c r="H355" t="s">
        <v>8</v>
      </c>
      <c r="I355">
        <v>157</v>
      </c>
    </row>
    <row r="356" spans="1:9" x14ac:dyDescent="0.25">
      <c r="A356">
        <v>355</v>
      </c>
      <c r="B356">
        <v>25</v>
      </c>
      <c r="C356" t="str">
        <f t="shared" si="5"/>
        <v>Adult</v>
      </c>
      <c r="D356" t="s">
        <v>31</v>
      </c>
      <c r="E356" t="s">
        <v>9</v>
      </c>
      <c r="F356" t="s">
        <v>19</v>
      </c>
      <c r="G356" t="s">
        <v>12</v>
      </c>
      <c r="H356" t="s">
        <v>8</v>
      </c>
      <c r="I356">
        <v>158</v>
      </c>
    </row>
    <row r="357" spans="1:9" x14ac:dyDescent="0.25">
      <c r="A357">
        <v>356</v>
      </c>
      <c r="B357">
        <v>19</v>
      </c>
      <c r="C357" t="str">
        <f t="shared" si="5"/>
        <v>Teenage</v>
      </c>
      <c r="D357" t="s">
        <v>33</v>
      </c>
      <c r="E357" t="s">
        <v>9</v>
      </c>
      <c r="F357" t="s">
        <v>18</v>
      </c>
      <c r="G357" t="s">
        <v>28</v>
      </c>
      <c r="H357" t="s">
        <v>5</v>
      </c>
      <c r="I357">
        <v>677</v>
      </c>
    </row>
    <row r="358" spans="1:9" x14ac:dyDescent="0.25">
      <c r="A358">
        <v>357</v>
      </c>
      <c r="B358">
        <v>60</v>
      </c>
      <c r="C358" t="str">
        <f t="shared" si="5"/>
        <v>Senior Adult</v>
      </c>
      <c r="D358" t="s">
        <v>33</v>
      </c>
      <c r="E358" t="s">
        <v>9</v>
      </c>
      <c r="F358" t="s">
        <v>20</v>
      </c>
      <c r="G358" t="s">
        <v>28</v>
      </c>
      <c r="H358" t="s">
        <v>5</v>
      </c>
      <c r="I358">
        <v>1148</v>
      </c>
    </row>
    <row r="359" spans="1:9" x14ac:dyDescent="0.25">
      <c r="A359">
        <v>358</v>
      </c>
      <c r="B359">
        <v>20</v>
      </c>
      <c r="C359" t="str">
        <f t="shared" si="5"/>
        <v>Teenage</v>
      </c>
      <c r="D359" t="s">
        <v>33</v>
      </c>
      <c r="E359" t="s">
        <v>6</v>
      </c>
      <c r="F359" t="s">
        <v>22</v>
      </c>
      <c r="G359" t="s">
        <v>12</v>
      </c>
      <c r="H359" t="s">
        <v>5</v>
      </c>
      <c r="I359">
        <v>658</v>
      </c>
    </row>
    <row r="360" spans="1:9" x14ac:dyDescent="0.25">
      <c r="A360">
        <v>359</v>
      </c>
      <c r="B360">
        <v>32</v>
      </c>
      <c r="C360" t="str">
        <f t="shared" si="5"/>
        <v>Adult</v>
      </c>
      <c r="D360" t="s">
        <v>34</v>
      </c>
      <c r="E360" t="s">
        <v>9</v>
      </c>
      <c r="F360" t="s">
        <v>16</v>
      </c>
      <c r="G360" t="s">
        <v>13</v>
      </c>
      <c r="H360" t="s">
        <v>8</v>
      </c>
      <c r="I360">
        <v>163</v>
      </c>
    </row>
    <row r="361" spans="1:9" x14ac:dyDescent="0.25">
      <c r="A361">
        <v>360</v>
      </c>
      <c r="B361">
        <v>57</v>
      </c>
      <c r="C361" t="str">
        <f t="shared" si="5"/>
        <v>Middle age Adult</v>
      </c>
      <c r="D361" t="s">
        <v>34</v>
      </c>
      <c r="E361" t="s">
        <v>9</v>
      </c>
      <c r="F361" t="s">
        <v>27</v>
      </c>
      <c r="G361" t="s">
        <v>11</v>
      </c>
      <c r="H361" t="s">
        <v>8</v>
      </c>
      <c r="I361">
        <v>265</v>
      </c>
    </row>
    <row r="362" spans="1:9" x14ac:dyDescent="0.25">
      <c r="A362">
        <v>361</v>
      </c>
      <c r="B362">
        <v>19</v>
      </c>
      <c r="C362" t="str">
        <f t="shared" si="5"/>
        <v>Teenage</v>
      </c>
      <c r="D362" t="s">
        <v>34</v>
      </c>
      <c r="E362" t="s">
        <v>9</v>
      </c>
      <c r="F362" t="s">
        <v>21</v>
      </c>
      <c r="G362" t="s">
        <v>28</v>
      </c>
      <c r="H362" t="s">
        <v>5</v>
      </c>
      <c r="I362">
        <v>361</v>
      </c>
    </row>
    <row r="363" spans="1:9" x14ac:dyDescent="0.25">
      <c r="A363">
        <v>362</v>
      </c>
      <c r="B363">
        <v>60</v>
      </c>
      <c r="C363" t="str">
        <f t="shared" si="5"/>
        <v>Senior Adult</v>
      </c>
      <c r="D363" t="s">
        <v>32</v>
      </c>
      <c r="E363" t="s">
        <v>6</v>
      </c>
      <c r="F363" t="s">
        <v>26</v>
      </c>
      <c r="G363" t="s">
        <v>13</v>
      </c>
      <c r="H363" t="s">
        <v>5</v>
      </c>
      <c r="I363">
        <v>716</v>
      </c>
    </row>
    <row r="364" spans="1:9" x14ac:dyDescent="0.25">
      <c r="A364">
        <v>363</v>
      </c>
      <c r="B364">
        <v>20</v>
      </c>
      <c r="C364" t="str">
        <f t="shared" si="5"/>
        <v>Teenage</v>
      </c>
      <c r="D364" t="s">
        <v>31</v>
      </c>
      <c r="E364" t="s">
        <v>9</v>
      </c>
      <c r="F364" t="s">
        <v>16</v>
      </c>
      <c r="G364" t="s">
        <v>11</v>
      </c>
      <c r="H364" t="s">
        <v>8</v>
      </c>
      <c r="I364">
        <v>220</v>
      </c>
    </row>
    <row r="365" spans="1:9" x14ac:dyDescent="0.25">
      <c r="A365">
        <v>364</v>
      </c>
      <c r="B365">
        <v>31</v>
      </c>
      <c r="C365" t="str">
        <f t="shared" si="5"/>
        <v>Adult</v>
      </c>
      <c r="D365" t="s">
        <v>32</v>
      </c>
      <c r="E365" t="s">
        <v>9</v>
      </c>
      <c r="F365" t="s">
        <v>27</v>
      </c>
      <c r="G365" t="s">
        <v>11</v>
      </c>
      <c r="H365" t="s">
        <v>5</v>
      </c>
      <c r="I365">
        <v>499</v>
      </c>
    </row>
    <row r="366" spans="1:9" x14ac:dyDescent="0.25">
      <c r="A366">
        <v>365</v>
      </c>
      <c r="B366">
        <v>57</v>
      </c>
      <c r="C366" t="str">
        <f t="shared" si="5"/>
        <v>Middle age Adult</v>
      </c>
      <c r="D366" t="s">
        <v>31</v>
      </c>
      <c r="E366" t="s">
        <v>9</v>
      </c>
      <c r="F366" t="s">
        <v>21</v>
      </c>
      <c r="G366" t="s">
        <v>13</v>
      </c>
      <c r="H366" t="s">
        <v>5</v>
      </c>
      <c r="I366">
        <v>980</v>
      </c>
    </row>
    <row r="367" spans="1:9" x14ac:dyDescent="0.25">
      <c r="A367">
        <v>366</v>
      </c>
      <c r="B367">
        <v>22</v>
      </c>
      <c r="C367" t="str">
        <f t="shared" si="5"/>
        <v>Adult</v>
      </c>
      <c r="D367" t="s">
        <v>33</v>
      </c>
      <c r="E367" t="s">
        <v>9</v>
      </c>
      <c r="F367" t="s">
        <v>26</v>
      </c>
      <c r="G367" t="s">
        <v>28</v>
      </c>
      <c r="H367" t="s">
        <v>8</v>
      </c>
      <c r="I367">
        <v>222</v>
      </c>
    </row>
    <row r="368" spans="1:9" x14ac:dyDescent="0.25">
      <c r="A368">
        <v>367</v>
      </c>
      <c r="B368">
        <v>60</v>
      </c>
      <c r="C368" t="str">
        <f t="shared" si="5"/>
        <v>Senior Adult</v>
      </c>
      <c r="D368" t="s">
        <v>34</v>
      </c>
      <c r="E368" t="s">
        <v>9</v>
      </c>
      <c r="F368" t="s">
        <v>17</v>
      </c>
      <c r="G368" t="s">
        <v>28</v>
      </c>
      <c r="H368" t="s">
        <v>8</v>
      </c>
      <c r="I368">
        <v>163</v>
      </c>
    </row>
    <row r="369" spans="1:9" x14ac:dyDescent="0.25">
      <c r="A369">
        <v>368</v>
      </c>
      <c r="B369">
        <v>18</v>
      </c>
      <c r="C369" t="str">
        <f t="shared" si="5"/>
        <v>Teenage</v>
      </c>
      <c r="D369" t="s">
        <v>31</v>
      </c>
      <c r="E369" t="s">
        <v>9</v>
      </c>
      <c r="F369" t="s">
        <v>23</v>
      </c>
      <c r="G369" t="s">
        <v>13</v>
      </c>
      <c r="H369" t="s">
        <v>8</v>
      </c>
      <c r="I369">
        <v>290</v>
      </c>
    </row>
    <row r="370" spans="1:9" x14ac:dyDescent="0.25">
      <c r="A370">
        <v>369</v>
      </c>
      <c r="B370">
        <v>23</v>
      </c>
      <c r="C370" t="str">
        <f t="shared" si="5"/>
        <v>Adult</v>
      </c>
      <c r="D370" t="s">
        <v>32</v>
      </c>
      <c r="E370" t="s">
        <v>6</v>
      </c>
      <c r="F370" t="s">
        <v>24</v>
      </c>
      <c r="G370" t="s">
        <v>28</v>
      </c>
      <c r="H370" t="s">
        <v>8</v>
      </c>
      <c r="I370">
        <v>199</v>
      </c>
    </row>
    <row r="371" spans="1:9" x14ac:dyDescent="0.25">
      <c r="A371">
        <v>370</v>
      </c>
      <c r="B371">
        <v>55</v>
      </c>
      <c r="C371" t="str">
        <f t="shared" si="5"/>
        <v>Middle age Adult</v>
      </c>
      <c r="D371" t="s">
        <v>32</v>
      </c>
      <c r="E371" t="s">
        <v>9</v>
      </c>
      <c r="F371" t="s">
        <v>25</v>
      </c>
      <c r="G371" t="s">
        <v>11</v>
      </c>
      <c r="H371" t="s">
        <v>5</v>
      </c>
      <c r="I371">
        <v>1109</v>
      </c>
    </row>
    <row r="372" spans="1:9" x14ac:dyDescent="0.25">
      <c r="A372">
        <v>371</v>
      </c>
      <c r="B372">
        <v>22</v>
      </c>
      <c r="C372" t="str">
        <f t="shared" si="5"/>
        <v>Adult</v>
      </c>
      <c r="D372" t="s">
        <v>33</v>
      </c>
      <c r="E372" t="s">
        <v>6</v>
      </c>
      <c r="F372" t="s">
        <v>19</v>
      </c>
      <c r="G372" t="s">
        <v>28</v>
      </c>
      <c r="H372" t="s">
        <v>7</v>
      </c>
      <c r="I372">
        <v>247</v>
      </c>
    </row>
    <row r="373" spans="1:9" x14ac:dyDescent="0.25">
      <c r="A373">
        <v>372</v>
      </c>
      <c r="B373">
        <v>28</v>
      </c>
      <c r="C373" t="str">
        <f t="shared" si="5"/>
        <v>Adult</v>
      </c>
      <c r="D373" t="s">
        <v>31</v>
      </c>
      <c r="E373" t="s">
        <v>9</v>
      </c>
      <c r="F373" t="s">
        <v>18</v>
      </c>
      <c r="G373" t="s">
        <v>13</v>
      </c>
      <c r="H373" t="s">
        <v>8</v>
      </c>
      <c r="I373">
        <v>264</v>
      </c>
    </row>
    <row r="374" spans="1:9" x14ac:dyDescent="0.25">
      <c r="A374">
        <v>373</v>
      </c>
      <c r="B374">
        <v>23</v>
      </c>
      <c r="C374" t="str">
        <f t="shared" si="5"/>
        <v>Adult</v>
      </c>
      <c r="D374" t="s">
        <v>34</v>
      </c>
      <c r="E374" t="s">
        <v>6</v>
      </c>
      <c r="F374" t="s">
        <v>20</v>
      </c>
      <c r="G374" t="s">
        <v>28</v>
      </c>
      <c r="H374" t="s">
        <v>5</v>
      </c>
      <c r="I374">
        <v>449</v>
      </c>
    </row>
    <row r="375" spans="1:9" x14ac:dyDescent="0.25">
      <c r="A375">
        <v>374</v>
      </c>
      <c r="B375">
        <v>55</v>
      </c>
      <c r="C375" t="str">
        <f t="shared" si="5"/>
        <v>Middle age Adult</v>
      </c>
      <c r="D375" t="s">
        <v>31</v>
      </c>
      <c r="E375" t="s">
        <v>9</v>
      </c>
      <c r="F375" t="s">
        <v>22</v>
      </c>
      <c r="G375" t="s">
        <v>11</v>
      </c>
      <c r="H375" t="s">
        <v>8</v>
      </c>
      <c r="I375">
        <v>299</v>
      </c>
    </row>
    <row r="376" spans="1:9" x14ac:dyDescent="0.25">
      <c r="A376">
        <v>375</v>
      </c>
      <c r="B376">
        <v>19</v>
      </c>
      <c r="C376" t="str">
        <f t="shared" si="5"/>
        <v>Teenage</v>
      </c>
      <c r="D376" t="s">
        <v>33</v>
      </c>
      <c r="E376" t="s">
        <v>9</v>
      </c>
      <c r="F376" t="s">
        <v>22</v>
      </c>
      <c r="G376" t="s">
        <v>28</v>
      </c>
      <c r="H376" t="s">
        <v>8</v>
      </c>
      <c r="I376">
        <v>280</v>
      </c>
    </row>
    <row r="377" spans="1:9" x14ac:dyDescent="0.25">
      <c r="A377">
        <v>376</v>
      </c>
      <c r="B377">
        <v>20</v>
      </c>
      <c r="C377" t="str">
        <f t="shared" si="5"/>
        <v>Teenage</v>
      </c>
      <c r="D377" t="s">
        <v>31</v>
      </c>
      <c r="E377" t="s">
        <v>6</v>
      </c>
      <c r="F377" t="s">
        <v>16</v>
      </c>
      <c r="G377" t="s">
        <v>29</v>
      </c>
      <c r="H377" t="s">
        <v>5</v>
      </c>
      <c r="I377">
        <v>662</v>
      </c>
    </row>
    <row r="378" spans="1:9" x14ac:dyDescent="0.25">
      <c r="A378">
        <v>377</v>
      </c>
      <c r="B378">
        <v>25</v>
      </c>
      <c r="C378" t="str">
        <f t="shared" si="5"/>
        <v>Adult</v>
      </c>
      <c r="D378" t="s">
        <v>32</v>
      </c>
      <c r="E378" t="s">
        <v>9</v>
      </c>
      <c r="F378" t="s">
        <v>27</v>
      </c>
      <c r="G378" t="s">
        <v>11</v>
      </c>
      <c r="H378" t="s">
        <v>5</v>
      </c>
      <c r="I378">
        <v>895</v>
      </c>
    </row>
    <row r="379" spans="1:9" x14ac:dyDescent="0.25">
      <c r="A379">
        <v>378</v>
      </c>
      <c r="B379">
        <v>31</v>
      </c>
      <c r="C379" t="str">
        <f t="shared" si="5"/>
        <v>Adult</v>
      </c>
      <c r="D379" t="s">
        <v>34</v>
      </c>
      <c r="E379" t="s">
        <v>9</v>
      </c>
      <c r="F379" t="s">
        <v>21</v>
      </c>
      <c r="G379" t="s">
        <v>29</v>
      </c>
      <c r="H379" t="s">
        <v>5</v>
      </c>
      <c r="I379">
        <v>899</v>
      </c>
    </row>
    <row r="380" spans="1:9" x14ac:dyDescent="0.25">
      <c r="A380">
        <v>379</v>
      </c>
      <c r="B380">
        <v>23</v>
      </c>
      <c r="C380" t="str">
        <f t="shared" si="5"/>
        <v>Adult</v>
      </c>
      <c r="D380" t="s">
        <v>31</v>
      </c>
      <c r="E380" t="s">
        <v>6</v>
      </c>
      <c r="F380" t="s">
        <v>26</v>
      </c>
      <c r="G380" t="s">
        <v>13</v>
      </c>
      <c r="H380" t="s">
        <v>5</v>
      </c>
      <c r="I380">
        <v>609</v>
      </c>
    </row>
    <row r="381" spans="1:9" x14ac:dyDescent="0.25">
      <c r="A381">
        <v>380</v>
      </c>
      <c r="B381">
        <v>22</v>
      </c>
      <c r="C381" t="str">
        <f t="shared" si="5"/>
        <v>Adult</v>
      </c>
      <c r="D381" t="s">
        <v>33</v>
      </c>
      <c r="E381" t="s">
        <v>9</v>
      </c>
      <c r="F381" t="s">
        <v>17</v>
      </c>
      <c r="G381" t="s">
        <v>29</v>
      </c>
      <c r="H381" t="s">
        <v>5</v>
      </c>
      <c r="I381">
        <v>980</v>
      </c>
    </row>
    <row r="382" spans="1:9" x14ac:dyDescent="0.25">
      <c r="A382">
        <v>381</v>
      </c>
      <c r="B382">
        <v>18</v>
      </c>
      <c r="C382" t="str">
        <f t="shared" si="5"/>
        <v>Teenage</v>
      </c>
      <c r="D382" t="s">
        <v>31</v>
      </c>
      <c r="E382" t="s">
        <v>6</v>
      </c>
      <c r="F382" t="s">
        <v>23</v>
      </c>
      <c r="G382" t="s">
        <v>11</v>
      </c>
      <c r="H382" t="s">
        <v>5</v>
      </c>
      <c r="I382">
        <v>373</v>
      </c>
    </row>
    <row r="383" spans="1:9" x14ac:dyDescent="0.25">
      <c r="A383">
        <v>382</v>
      </c>
      <c r="B383">
        <v>22</v>
      </c>
      <c r="C383" t="str">
        <f t="shared" si="5"/>
        <v>Adult</v>
      </c>
      <c r="D383" t="s">
        <v>34</v>
      </c>
      <c r="E383" t="s">
        <v>9</v>
      </c>
      <c r="F383" t="s">
        <v>24</v>
      </c>
      <c r="G383" t="s">
        <v>28</v>
      </c>
      <c r="H383" t="s">
        <v>5</v>
      </c>
      <c r="I383">
        <v>461</v>
      </c>
    </row>
    <row r="384" spans="1:9" x14ac:dyDescent="0.25">
      <c r="A384">
        <v>383</v>
      </c>
      <c r="B384">
        <v>60</v>
      </c>
      <c r="C384" t="str">
        <f t="shared" si="5"/>
        <v>Senior Adult</v>
      </c>
      <c r="D384" t="s">
        <v>32</v>
      </c>
      <c r="E384" t="s">
        <v>6</v>
      </c>
      <c r="F384" t="s">
        <v>25</v>
      </c>
      <c r="G384" t="s">
        <v>28</v>
      </c>
      <c r="H384" t="s">
        <v>5</v>
      </c>
      <c r="I384">
        <v>367</v>
      </c>
    </row>
    <row r="385" spans="1:9" x14ac:dyDescent="0.25">
      <c r="A385">
        <v>384</v>
      </c>
      <c r="B385">
        <v>23</v>
      </c>
      <c r="C385" t="str">
        <f t="shared" si="5"/>
        <v>Adult</v>
      </c>
      <c r="D385" t="s">
        <v>31</v>
      </c>
      <c r="E385" t="s">
        <v>6</v>
      </c>
      <c r="F385" t="s">
        <v>19</v>
      </c>
      <c r="G385" t="s">
        <v>28</v>
      </c>
      <c r="H385" t="s">
        <v>5</v>
      </c>
      <c r="I385">
        <v>655</v>
      </c>
    </row>
    <row r="386" spans="1:9" x14ac:dyDescent="0.25">
      <c r="A386">
        <v>385</v>
      </c>
      <c r="B386">
        <v>23</v>
      </c>
      <c r="C386" t="str">
        <f>IF(B386&lt;=20,"Teenage",IF(AND(B386&gt;20,B386&lt;39),"Adult",IF(AND(B386&gt;40,B386&lt;59),"Middle age Adult",IF(B386&lt;=60,"Senior Adult",""))))</f>
        <v>Adult</v>
      </c>
      <c r="D386" t="s">
        <v>33</v>
      </c>
      <c r="E386" t="s">
        <v>6</v>
      </c>
      <c r="F386" t="s">
        <v>18</v>
      </c>
      <c r="G386" t="s">
        <v>28</v>
      </c>
      <c r="H386" t="s">
        <v>5</v>
      </c>
      <c r="I386">
        <v>1042</v>
      </c>
    </row>
    <row r="387" spans="1:9" x14ac:dyDescent="0.25">
      <c r="A387">
        <v>386</v>
      </c>
      <c r="B387">
        <v>22</v>
      </c>
      <c r="C387" t="str">
        <f>IF(B387&lt;=20,"Teenage",IF(AND(B387&gt;20,B387&lt;39),"Adult",IF(AND(B387&gt;40,B387&lt;59),"Middle age Adult",IF(B387&lt;=60,"Senior Adult",""))))</f>
        <v>Adult</v>
      </c>
      <c r="D387" t="s">
        <v>31</v>
      </c>
      <c r="E387" t="s">
        <v>6</v>
      </c>
      <c r="F387" t="s">
        <v>20</v>
      </c>
      <c r="G387" t="s">
        <v>28</v>
      </c>
      <c r="H387" t="s">
        <v>8</v>
      </c>
      <c r="I387">
        <v>207</v>
      </c>
    </row>
    <row r="388" spans="1:9" x14ac:dyDescent="0.25">
      <c r="A388">
        <v>387</v>
      </c>
      <c r="B388">
        <v>23</v>
      </c>
      <c r="C388" t="str">
        <f>IF(B388&lt;=20,"Teenage",IF(AND(B388&gt;20,B388&lt;39),"Adult",IF(AND(B388&gt;40,B388&lt;59),"Middle age Adult",IF(B388&lt;=60,"Senior Adult",""))))</f>
        <v>Adult</v>
      </c>
      <c r="D388" t="s">
        <v>33</v>
      </c>
      <c r="E388" t="s">
        <v>9</v>
      </c>
      <c r="F388" t="s">
        <v>22</v>
      </c>
      <c r="G388" t="s">
        <v>29</v>
      </c>
      <c r="H388" t="s">
        <v>5</v>
      </c>
      <c r="I388">
        <v>636</v>
      </c>
    </row>
    <row r="389" spans="1:9" x14ac:dyDescent="0.25">
      <c r="A389">
        <v>388</v>
      </c>
      <c r="B389">
        <v>23</v>
      </c>
      <c r="C389" t="str">
        <f>IF(B389&lt;=20,"Teenage",IF(AND(B389&gt;20,B389&lt;39),"Adult",IF(AND(B389&gt;40,B389&lt;59),"Middle age Adult",IF(B389&lt;=60,"Senior Adult",""))))</f>
        <v>Adult</v>
      </c>
      <c r="D389" t="s">
        <v>32</v>
      </c>
      <c r="E389" t="s">
        <v>9</v>
      </c>
      <c r="F389" t="s">
        <v>27</v>
      </c>
      <c r="G389" t="s">
        <v>28</v>
      </c>
      <c r="H389" t="s">
        <v>8</v>
      </c>
      <c r="I389">
        <v>170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4" zoomScaleNormal="74" workbookViewId="0">
      <selection sqref="A1:XFD1048576"/>
    </sheetView>
  </sheetViews>
  <sheetFormatPr defaultRowHeight="15" x14ac:dyDescent="0.25"/>
  <cols>
    <col min="1" max="16384" width="9.140625" style="6"/>
  </cols>
  <sheetData/>
  <sheetProtection sheet="1" objects="1" scenarios="1" formatCells="0" forma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 by meals</vt:lpstr>
      <vt:lpstr>age category vs gender</vt:lpstr>
      <vt:lpstr>region vs meals</vt:lpstr>
      <vt:lpstr>income by month</vt:lpstr>
      <vt:lpstr>age by order</vt:lpstr>
      <vt:lpstr>gender by order</vt:lpstr>
      <vt:lpstr>Month by order</vt:lpstr>
      <vt:lpstr>online delivery(2)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Ranjithkumar</dc:creator>
  <cp:lastModifiedBy>hai</cp:lastModifiedBy>
  <dcterms:created xsi:type="dcterms:W3CDTF">2023-11-07T02:52:11Z</dcterms:created>
  <dcterms:modified xsi:type="dcterms:W3CDTF">2024-02-09T09:30:52Z</dcterms:modified>
</cp:coreProperties>
</file>