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\UBC_Coursework\Projects\Analytics_Dashboard\mls-goals-added\goals-added\data\"/>
    </mc:Choice>
  </mc:AlternateContent>
  <xr:revisionPtr revIDLastSave="0" documentId="13_ncr:1_{81C04998-2990-4DF1-838F-8F671BC42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ple_meta_metrics" sheetId="1" r:id="rId1"/>
  </sheets>
  <calcPr calcId="191029"/>
</workbook>
</file>

<file path=xl/calcChain.xml><?xml version="1.0" encoding="utf-8"?>
<calcChain xmlns="http://schemas.openxmlformats.org/spreadsheetml/2006/main">
  <c r="O48" i="1" l="1"/>
  <c r="O45" i="1"/>
  <c r="O44" i="1"/>
  <c r="O37" i="1"/>
  <c r="O35" i="1"/>
  <c r="O34" i="1"/>
  <c r="O31" i="1"/>
  <c r="O29" i="1"/>
  <c r="O28" i="1"/>
  <c r="O25" i="1"/>
  <c r="O23" i="1"/>
  <c r="O22" i="1"/>
  <c r="K48" i="1"/>
  <c r="K45" i="1"/>
  <c r="K44" i="1"/>
  <c r="K37" i="1"/>
  <c r="K35" i="1"/>
  <c r="K34" i="1"/>
  <c r="K31" i="1"/>
  <c r="K29" i="1"/>
  <c r="K28" i="1"/>
  <c r="K25" i="1"/>
  <c r="K23" i="1"/>
  <c r="K22" i="1"/>
  <c r="G48" i="1"/>
  <c r="G45" i="1"/>
  <c r="G44" i="1"/>
  <c r="G37" i="1"/>
  <c r="G35" i="1"/>
  <c r="G34" i="1"/>
  <c r="G31" i="1"/>
  <c r="G29" i="1"/>
  <c r="G28" i="1"/>
  <c r="G25" i="1"/>
  <c r="G23" i="1"/>
  <c r="G22" i="1"/>
  <c r="G47" i="1" s="1"/>
  <c r="C48" i="1"/>
  <c r="C45" i="1"/>
  <c r="C44" i="1"/>
  <c r="C37" i="1"/>
  <c r="C35" i="1"/>
  <c r="C34" i="1"/>
  <c r="C31" i="1"/>
  <c r="C29" i="1"/>
  <c r="C28" i="1"/>
  <c r="C25" i="1"/>
  <c r="C23" i="1"/>
  <c r="C22" i="1"/>
  <c r="K36" i="1" l="1"/>
  <c r="K38" i="1" s="1"/>
  <c r="O47" i="1"/>
  <c r="O46" i="1"/>
  <c r="O30" i="1"/>
  <c r="O32" i="1"/>
  <c r="O36" i="1"/>
  <c r="O38" i="1" s="1"/>
  <c r="K46" i="1"/>
  <c r="G36" i="1"/>
  <c r="G38" i="1"/>
  <c r="O24" i="1"/>
  <c r="O26" i="1" s="1"/>
  <c r="G30" i="1"/>
  <c r="G32" i="1" s="1"/>
  <c r="G46" i="1"/>
  <c r="G49" i="1" s="1"/>
  <c r="K47" i="1"/>
  <c r="K24" i="1"/>
  <c r="K26" i="1" s="1"/>
  <c r="K30" i="1"/>
  <c r="K32" i="1" s="1"/>
  <c r="G24" i="1"/>
  <c r="G26" i="1" s="1"/>
  <c r="C30" i="1"/>
  <c r="C32" i="1" s="1"/>
  <c r="C46" i="1"/>
  <c r="C47" i="1"/>
  <c r="C24" i="1"/>
  <c r="C26" i="1" s="1"/>
  <c r="C36" i="1"/>
  <c r="C38" i="1" s="1"/>
  <c r="C49" i="1" l="1"/>
  <c r="O49" i="1"/>
  <c r="O40" i="1"/>
  <c r="K49" i="1"/>
  <c r="G40" i="1"/>
  <c r="K40" i="1"/>
  <c r="C40" i="1"/>
</calcChain>
</file>

<file path=xl/sharedStrings.xml><?xml version="1.0" encoding="utf-8"?>
<sst xmlns="http://schemas.openxmlformats.org/spreadsheetml/2006/main" count="168" uniqueCount="38">
  <si>
    <t>Player</t>
  </si>
  <si>
    <t>Goals</t>
  </si>
  <si>
    <t>Season</t>
  </si>
  <si>
    <t>A</t>
  </si>
  <si>
    <t>B</t>
  </si>
  <si>
    <t>Discrimination computation</t>
  </si>
  <si>
    <t>Var of A in 2020</t>
  </si>
  <si>
    <t>Var of B in 2020</t>
  </si>
  <si>
    <t>Avg player var In 2020</t>
  </si>
  <si>
    <t>Overall var in 2020</t>
  </si>
  <si>
    <t>Discrimination in 2020</t>
  </si>
  <si>
    <t>Var of A in 2021</t>
  </si>
  <si>
    <t>Var of B in 2021</t>
  </si>
  <si>
    <t>Avg player var In 2021</t>
  </si>
  <si>
    <t>Overall var in 2021</t>
  </si>
  <si>
    <t>Discrimination in 2021</t>
  </si>
  <si>
    <t>Var of A in 2022</t>
  </si>
  <si>
    <t>Var of B in 2022</t>
  </si>
  <si>
    <t>Avg player var In 2022</t>
  </si>
  <si>
    <t>Overall var in 2022</t>
  </si>
  <si>
    <t>Discrimination in 2022</t>
  </si>
  <si>
    <t>Average Discrimination</t>
  </si>
  <si>
    <t>Stability computation</t>
  </si>
  <si>
    <t>Var of A</t>
  </si>
  <si>
    <t>Var of B</t>
  </si>
  <si>
    <t>E_m[V_{pm}[X]</t>
  </si>
  <si>
    <t>E_m[V_{spm}[X]]</t>
  </si>
  <si>
    <t>V_{m}[X]</t>
  </si>
  <si>
    <t>Stability</t>
  </si>
  <si>
    <t>Noise to avoid Zero division error</t>
  </si>
  <si>
    <t>Scenario 1</t>
  </si>
  <si>
    <t>Scenario 2</t>
  </si>
  <si>
    <t>Scenario 3</t>
  </si>
  <si>
    <t>A and B start equally, but A progressively improves over B</t>
  </si>
  <si>
    <t>Scenario 4</t>
  </si>
  <si>
    <t>Sometime A is better than B and vice versa</t>
  </si>
  <si>
    <t>A performs better than B every season</t>
  </si>
  <si>
    <t>All players perform equally in all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</si>
</sst>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_ ;_ * \-#,##0.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3" fontId="0" fillId="0" borderId="0" xfId="1" applyFont="1"/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0" xfId="0" applyFont="1"/>
    <xf numFmtId="0" fontId="0" fillId="0" borderId="20" xfId="0" applyBorder="1"/>
    <xf numFmtId="0" fontId="0" fillId="0" borderId="21" xfId="0" applyBorder="1"/>
    <xf numFmtId="43" fontId="0" fillId="0" borderId="22" xfId="1" applyFont="1" applyBorder="1"/>
    <xf numFmtId="0" fontId="16" fillId="0" borderId="19" xfId="0" applyFont="1" applyBorder="1"/>
    <xf numFmtId="43" fontId="0" fillId="0" borderId="20" xfId="1" applyFont="1" applyBorder="1"/>
    <xf numFmtId="0" fontId="16" fillId="23" borderId="25" xfId="33" applyFont="1" applyBorder="1"/>
    <xf numFmtId="43" fontId="16" fillId="23" borderId="26" xfId="33" applyNumberFormat="1" applyFont="1" applyBorder="1"/>
    <xf numFmtId="0" fontId="16" fillId="23" borderId="23" xfId="33" applyFont="1" applyBorder="1"/>
    <xf numFmtId="164" fontId="16" fillId="23" borderId="24" xfId="33" applyNumberFormat="1" applyFont="1" applyBorder="1"/>
    <xf numFmtId="0" fontId="1" fillId="22" borderId="21" xfId="32" applyBorder="1"/>
    <xf numFmtId="164" fontId="1" fillId="22" borderId="22" xfId="32" applyNumberFormat="1" applyBorder="1"/>
    <xf numFmtId="0" fontId="1" fillId="19" borderId="14" xfId="29" applyBorder="1" applyAlignment="1">
      <alignment horizontal="center"/>
    </xf>
    <xf numFmtId="0" fontId="1" fillId="19" borderId="10" xfId="29" applyBorder="1" applyAlignment="1">
      <alignment horizontal="center"/>
    </xf>
    <xf numFmtId="0" fontId="1" fillId="19" borderId="15" xfId="29" applyBorder="1" applyAlignment="1">
      <alignment horizontal="center"/>
    </xf>
    <xf numFmtId="0" fontId="1" fillId="19" borderId="16" xfId="29" applyBorder="1" applyAlignment="1">
      <alignment horizontal="center"/>
    </xf>
    <xf numFmtId="0" fontId="1" fillId="19" borderId="17" xfId="29" applyBorder="1" applyAlignment="1">
      <alignment horizontal="center"/>
    </xf>
    <xf numFmtId="0" fontId="1" fillId="19" borderId="18" xfId="29" applyBorder="1" applyAlignment="1">
      <alignment horizontal="center"/>
    </xf>
    <xf numFmtId="0" fontId="1" fillId="27" borderId="11" xfId="37" applyBorder="1" applyAlignment="1">
      <alignment horizontal="center"/>
    </xf>
    <xf numFmtId="0" fontId="1" fillId="27" borderId="12" xfId="37" applyBorder="1" applyAlignment="1">
      <alignment horizontal="center"/>
    </xf>
    <xf numFmtId="0" fontId="1" fillId="27" borderId="13" xfId="37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9"/>
  <sheetViews>
    <sheetView showGridLines="0" tabSelected="1" topLeftCell="A7" workbookViewId="0">
      <selection activeCell="C18" sqref="C18"/>
    </sheetView>
  </sheetViews>
  <sheetFormatPr defaultRowHeight="15" x14ac:dyDescent="0.25"/>
  <cols>
    <col min="1" max="1" width="2.140625" customWidth="1"/>
    <col min="2" max="2" width="33.5703125" customWidth="1"/>
    <col min="3" max="3" width="14.7109375" customWidth="1"/>
    <col min="6" max="6" width="33.5703125" customWidth="1"/>
    <col min="7" max="7" width="14.7109375" customWidth="1"/>
    <col min="10" max="10" width="33.5703125" customWidth="1"/>
    <col min="11" max="11" width="14.7109375" customWidth="1"/>
    <col min="14" max="14" width="33.5703125" customWidth="1"/>
    <col min="15" max="15" width="14.7109375" customWidth="1"/>
  </cols>
  <sheetData>
    <row r="1" spans="2:16" ht="6.75" customHeight="1" x14ac:dyDescent="0.25"/>
    <row r="2" spans="2:16" s="2" customFormat="1" x14ac:dyDescent="0.25">
      <c r="B2" s="2" t="s">
        <v>30</v>
      </c>
      <c r="F2" s="2" t="s">
        <v>31</v>
      </c>
      <c r="J2" s="2" t="s">
        <v>32</v>
      </c>
      <c r="N2" s="2" t="s">
        <v>34</v>
      </c>
    </row>
    <row r="3" spans="2:16" x14ac:dyDescent="0.25">
      <c r="B3" t="s">
        <v>37</v>
      </c>
      <c r="F3" t="s">
        <v>36</v>
      </c>
      <c r="J3" t="s">
        <v>33</v>
      </c>
      <c r="N3" t="s">
        <v>35</v>
      </c>
    </row>
    <row r="4" spans="2:16" ht="9.75" customHeight="1" thickBot="1" x14ac:dyDescent="0.3"/>
    <row r="5" spans="2:16" s="2" customFormat="1" x14ac:dyDescent="0.25">
      <c r="B5" s="24" t="s">
        <v>0</v>
      </c>
      <c r="C5" s="25" t="s">
        <v>1</v>
      </c>
      <c r="D5" s="26" t="s">
        <v>2</v>
      </c>
      <c r="F5" s="24" t="s">
        <v>0</v>
      </c>
      <c r="G5" s="25" t="s">
        <v>1</v>
      </c>
      <c r="H5" s="26" t="s">
        <v>2</v>
      </c>
      <c r="J5" s="24" t="s">
        <v>0</v>
      </c>
      <c r="K5" s="25" t="s">
        <v>1</v>
      </c>
      <c r="L5" s="26" t="s">
        <v>2</v>
      </c>
      <c r="N5" s="24" t="s">
        <v>0</v>
      </c>
      <c r="O5" s="25" t="s">
        <v>1</v>
      </c>
      <c r="P5" s="26" t="s">
        <v>2</v>
      </c>
    </row>
    <row r="6" spans="2:16" x14ac:dyDescent="0.25">
      <c r="B6" s="4" t="s">
        <v>3</v>
      </c>
      <c r="C6" s="3">
        <v>1</v>
      </c>
      <c r="D6" s="5">
        <v>2020</v>
      </c>
      <c r="F6" s="4" t="s">
        <v>3</v>
      </c>
      <c r="G6" s="3">
        <v>2</v>
      </c>
      <c r="H6" s="5">
        <v>2020</v>
      </c>
      <c r="J6" s="4" t="s">
        <v>3</v>
      </c>
      <c r="K6" s="3">
        <v>1</v>
      </c>
      <c r="L6" s="5">
        <v>2020</v>
      </c>
      <c r="N6" s="4" t="s">
        <v>3</v>
      </c>
      <c r="O6" s="3">
        <v>1</v>
      </c>
      <c r="P6" s="5">
        <v>2020</v>
      </c>
    </row>
    <row r="7" spans="2:16" x14ac:dyDescent="0.25">
      <c r="B7" s="4" t="s">
        <v>3</v>
      </c>
      <c r="C7" s="3">
        <v>1</v>
      </c>
      <c r="D7" s="5">
        <v>2020</v>
      </c>
      <c r="F7" s="4" t="s">
        <v>3</v>
      </c>
      <c r="G7" s="3">
        <v>2</v>
      </c>
      <c r="H7" s="5">
        <v>2020</v>
      </c>
      <c r="J7" s="4" t="s">
        <v>3</v>
      </c>
      <c r="K7" s="3">
        <v>1</v>
      </c>
      <c r="L7" s="5">
        <v>2020</v>
      </c>
      <c r="N7" s="4" t="s">
        <v>3</v>
      </c>
      <c r="O7" s="3">
        <v>2</v>
      </c>
      <c r="P7" s="5">
        <v>2020</v>
      </c>
    </row>
    <row r="8" spans="2:16" x14ac:dyDescent="0.25">
      <c r="B8" s="18" t="s">
        <v>4</v>
      </c>
      <c r="C8" s="19">
        <v>1</v>
      </c>
      <c r="D8" s="20">
        <v>2020</v>
      </c>
      <c r="F8" s="18" t="s">
        <v>4</v>
      </c>
      <c r="G8" s="19">
        <v>1</v>
      </c>
      <c r="H8" s="20">
        <v>2020</v>
      </c>
      <c r="J8" s="18" t="s">
        <v>4</v>
      </c>
      <c r="K8" s="19">
        <v>1</v>
      </c>
      <c r="L8" s="20">
        <v>2020</v>
      </c>
      <c r="N8" s="18" t="s">
        <v>4</v>
      </c>
      <c r="O8" s="19">
        <v>3</v>
      </c>
      <c r="P8" s="20">
        <v>2020</v>
      </c>
    </row>
    <row r="9" spans="2:16" x14ac:dyDescent="0.25">
      <c r="B9" s="18" t="s">
        <v>4</v>
      </c>
      <c r="C9" s="19">
        <v>1</v>
      </c>
      <c r="D9" s="20">
        <v>2020</v>
      </c>
      <c r="F9" s="18" t="s">
        <v>4</v>
      </c>
      <c r="G9" s="19">
        <v>1</v>
      </c>
      <c r="H9" s="20">
        <v>2020</v>
      </c>
      <c r="J9" s="18" t="s">
        <v>4</v>
      </c>
      <c r="K9" s="19">
        <v>1</v>
      </c>
      <c r="L9" s="20">
        <v>2020</v>
      </c>
      <c r="N9" s="18" t="s">
        <v>4</v>
      </c>
      <c r="O9" s="19">
        <v>1</v>
      </c>
      <c r="P9" s="20">
        <v>2020</v>
      </c>
    </row>
    <row r="10" spans="2:16" x14ac:dyDescent="0.25">
      <c r="B10" s="4" t="s">
        <v>3</v>
      </c>
      <c r="C10" s="3">
        <v>1</v>
      </c>
      <c r="D10" s="5">
        <v>2021</v>
      </c>
      <c r="F10" s="4" t="s">
        <v>3</v>
      </c>
      <c r="G10" s="3">
        <v>3</v>
      </c>
      <c r="H10" s="5">
        <v>2021</v>
      </c>
      <c r="J10" s="4" t="s">
        <v>3</v>
      </c>
      <c r="K10" s="3">
        <v>2</v>
      </c>
      <c r="L10" s="5">
        <v>2021</v>
      </c>
      <c r="N10" s="4" t="s">
        <v>3</v>
      </c>
      <c r="O10" s="3">
        <v>2</v>
      </c>
      <c r="P10" s="5">
        <v>2021</v>
      </c>
    </row>
    <row r="11" spans="2:16" x14ac:dyDescent="0.25">
      <c r="B11" s="4" t="s">
        <v>3</v>
      </c>
      <c r="C11" s="3">
        <v>1</v>
      </c>
      <c r="D11" s="5">
        <v>2021</v>
      </c>
      <c r="F11" s="4" t="s">
        <v>3</v>
      </c>
      <c r="G11" s="3">
        <v>4</v>
      </c>
      <c r="H11" s="5">
        <v>2021</v>
      </c>
      <c r="J11" s="4" t="s">
        <v>3</v>
      </c>
      <c r="K11" s="3">
        <v>2</v>
      </c>
      <c r="L11" s="5">
        <v>2021</v>
      </c>
      <c r="N11" s="4" t="s">
        <v>3</v>
      </c>
      <c r="O11" s="3">
        <v>4</v>
      </c>
      <c r="P11" s="5">
        <v>2021</v>
      </c>
    </row>
    <row r="12" spans="2:16" x14ac:dyDescent="0.25">
      <c r="B12" s="18" t="s">
        <v>4</v>
      </c>
      <c r="C12" s="19">
        <v>1</v>
      </c>
      <c r="D12" s="20">
        <v>2021</v>
      </c>
      <c r="F12" s="18" t="s">
        <v>4</v>
      </c>
      <c r="G12" s="19">
        <v>1</v>
      </c>
      <c r="H12" s="20">
        <v>2021</v>
      </c>
      <c r="J12" s="18" t="s">
        <v>4</v>
      </c>
      <c r="K12" s="19">
        <v>1</v>
      </c>
      <c r="L12" s="20">
        <v>2021</v>
      </c>
      <c r="N12" s="18" t="s">
        <v>4</v>
      </c>
      <c r="O12" s="19">
        <v>5</v>
      </c>
      <c r="P12" s="20">
        <v>2021</v>
      </c>
    </row>
    <row r="13" spans="2:16" x14ac:dyDescent="0.25">
      <c r="B13" s="18" t="s">
        <v>4</v>
      </c>
      <c r="C13" s="19">
        <v>1</v>
      </c>
      <c r="D13" s="20">
        <v>2021</v>
      </c>
      <c r="F13" s="18" t="s">
        <v>4</v>
      </c>
      <c r="G13" s="19">
        <v>1</v>
      </c>
      <c r="H13" s="20">
        <v>2021</v>
      </c>
      <c r="J13" s="18" t="s">
        <v>4</v>
      </c>
      <c r="K13" s="19">
        <v>1</v>
      </c>
      <c r="L13" s="20">
        <v>2021</v>
      </c>
      <c r="N13" s="18" t="s">
        <v>4</v>
      </c>
      <c r="O13" s="19">
        <v>2</v>
      </c>
      <c r="P13" s="20">
        <v>2021</v>
      </c>
    </row>
    <row r="14" spans="2:16" x14ac:dyDescent="0.25">
      <c r="B14" s="4" t="s">
        <v>3</v>
      </c>
      <c r="C14" s="3">
        <v>1</v>
      </c>
      <c r="D14" s="5">
        <v>2022</v>
      </c>
      <c r="F14" s="4" t="s">
        <v>3</v>
      </c>
      <c r="G14" s="3">
        <v>4</v>
      </c>
      <c r="H14" s="5">
        <v>2022</v>
      </c>
      <c r="J14" s="4" t="s">
        <v>3</v>
      </c>
      <c r="K14" s="3">
        <v>3</v>
      </c>
      <c r="L14" s="5">
        <v>2022</v>
      </c>
      <c r="N14" s="4" t="s">
        <v>3</v>
      </c>
      <c r="O14" s="3">
        <v>1</v>
      </c>
      <c r="P14" s="5">
        <v>2022</v>
      </c>
    </row>
    <row r="15" spans="2:16" x14ac:dyDescent="0.25">
      <c r="B15" s="4" t="s">
        <v>3</v>
      </c>
      <c r="C15" s="3">
        <v>1</v>
      </c>
      <c r="D15" s="5">
        <v>2022</v>
      </c>
      <c r="F15" s="4" t="s">
        <v>3</v>
      </c>
      <c r="G15" s="3">
        <v>5</v>
      </c>
      <c r="H15" s="5">
        <v>2022</v>
      </c>
      <c r="J15" s="4" t="s">
        <v>3</v>
      </c>
      <c r="K15" s="3">
        <v>3</v>
      </c>
      <c r="L15" s="5">
        <v>2022</v>
      </c>
      <c r="N15" s="4" t="s">
        <v>3</v>
      </c>
      <c r="O15" s="3">
        <v>7</v>
      </c>
      <c r="P15" s="5">
        <v>2022</v>
      </c>
    </row>
    <row r="16" spans="2:16" x14ac:dyDescent="0.25">
      <c r="B16" s="18" t="s">
        <v>4</v>
      </c>
      <c r="C16" s="19">
        <v>1</v>
      </c>
      <c r="D16" s="20">
        <v>2022</v>
      </c>
      <c r="F16" s="18" t="s">
        <v>4</v>
      </c>
      <c r="G16" s="19">
        <v>1</v>
      </c>
      <c r="H16" s="20">
        <v>2022</v>
      </c>
      <c r="J16" s="18" t="s">
        <v>4</v>
      </c>
      <c r="K16" s="19">
        <v>1</v>
      </c>
      <c r="L16" s="20">
        <v>2022</v>
      </c>
      <c r="N16" s="18" t="s">
        <v>4</v>
      </c>
      <c r="O16" s="19">
        <v>2</v>
      </c>
      <c r="P16" s="20">
        <v>2022</v>
      </c>
    </row>
    <row r="17" spans="2:16" ht="15.75" thickBot="1" x14ac:dyDescent="0.3">
      <c r="B17" s="21" t="s">
        <v>4</v>
      </c>
      <c r="C17" s="22">
        <v>1</v>
      </c>
      <c r="D17" s="23">
        <v>2022</v>
      </c>
      <c r="F17" s="21" t="s">
        <v>4</v>
      </c>
      <c r="G17" s="22">
        <v>1</v>
      </c>
      <c r="H17" s="23">
        <v>2022</v>
      </c>
      <c r="J17" s="21" t="s">
        <v>4</v>
      </c>
      <c r="K17" s="22">
        <v>1</v>
      </c>
      <c r="L17" s="23">
        <v>2022</v>
      </c>
      <c r="N17" s="21" t="s">
        <v>4</v>
      </c>
      <c r="O17" s="22">
        <v>2</v>
      </c>
      <c r="P17" s="23">
        <v>2022</v>
      </c>
    </row>
    <row r="19" spans="2:16" s="6" customFormat="1" x14ac:dyDescent="0.25">
      <c r="B19" s="6" t="s">
        <v>29</v>
      </c>
      <c r="C19" s="6">
        <v>1E-3</v>
      </c>
      <c r="F19" s="6" t="s">
        <v>29</v>
      </c>
      <c r="G19" s="6">
        <v>1E-3</v>
      </c>
      <c r="J19" s="6" t="s">
        <v>29</v>
      </c>
      <c r="K19" s="6">
        <v>1E-3</v>
      </c>
      <c r="N19" s="6" t="s">
        <v>29</v>
      </c>
      <c r="O19" s="6">
        <v>1E-3</v>
      </c>
    </row>
    <row r="20" spans="2:16" ht="15.75" thickBot="1" x14ac:dyDescent="0.3"/>
    <row r="21" spans="2:16" x14ac:dyDescent="0.25">
      <c r="B21" s="10" t="s">
        <v>5</v>
      </c>
      <c r="C21" s="7"/>
      <c r="F21" s="10" t="s">
        <v>5</v>
      </c>
      <c r="G21" s="7"/>
      <c r="J21" s="10" t="s">
        <v>5</v>
      </c>
      <c r="K21" s="7"/>
      <c r="N21" s="10" t="s">
        <v>5</v>
      </c>
      <c r="O21" s="7"/>
    </row>
    <row r="22" spans="2:16" x14ac:dyDescent="0.25">
      <c r="B22" s="8" t="s">
        <v>6</v>
      </c>
      <c r="C22" s="9">
        <f>_xlfn.VAR.P(C6:C7)</f>
        <v>0</v>
      </c>
      <c r="F22" s="8" t="s">
        <v>6</v>
      </c>
      <c r="G22" s="9">
        <f>_xlfn.VAR.P(G6:G7)</f>
        <v>0</v>
      </c>
      <c r="J22" s="8" t="s">
        <v>6</v>
      </c>
      <c r="K22" s="9">
        <f>_xlfn.VAR.P(K6:K7)</f>
        <v>0</v>
      </c>
      <c r="N22" s="8" t="s">
        <v>6</v>
      </c>
      <c r="O22" s="9">
        <f>_xlfn.VAR.P(O6:O7)</f>
        <v>0.25</v>
      </c>
    </row>
    <row r="23" spans="2:16" x14ac:dyDescent="0.25">
      <c r="B23" s="8" t="s">
        <v>7</v>
      </c>
      <c r="C23" s="9">
        <f>_xlfn.VAR.P(C8:C9)</f>
        <v>0</v>
      </c>
      <c r="F23" s="8" t="s">
        <v>7</v>
      </c>
      <c r="G23" s="9">
        <f>_xlfn.VAR.P(G8:G9)</f>
        <v>0</v>
      </c>
      <c r="J23" s="8" t="s">
        <v>7</v>
      </c>
      <c r="K23" s="9">
        <f>_xlfn.VAR.P(K8:K9)</f>
        <v>0</v>
      </c>
      <c r="N23" s="8" t="s">
        <v>7</v>
      </c>
      <c r="O23" s="9">
        <f>_xlfn.VAR.P(O8:O9)</f>
        <v>1</v>
      </c>
    </row>
    <row r="24" spans="2:16" x14ac:dyDescent="0.25">
      <c r="B24" s="8" t="s">
        <v>8</v>
      </c>
      <c r="C24" s="9">
        <f>AVERAGE(C22:C23)</f>
        <v>0</v>
      </c>
      <c r="F24" s="8" t="s">
        <v>8</v>
      </c>
      <c r="G24" s="9">
        <f>AVERAGE(G22:G23)</f>
        <v>0</v>
      </c>
      <c r="J24" s="8" t="s">
        <v>8</v>
      </c>
      <c r="K24" s="9">
        <f>AVERAGE(K22:K23)</f>
        <v>0</v>
      </c>
      <c r="N24" s="8" t="s">
        <v>8</v>
      </c>
      <c r="O24" s="9">
        <f>AVERAGE(O22:O23)</f>
        <v>0.625</v>
      </c>
    </row>
    <row r="25" spans="2:16" x14ac:dyDescent="0.25">
      <c r="B25" s="8" t="s">
        <v>9</v>
      </c>
      <c r="C25" s="9">
        <f>_xlfn.VAR.P(C6:C9)</f>
        <v>0</v>
      </c>
      <c r="F25" s="8" t="s">
        <v>9</v>
      </c>
      <c r="G25" s="9">
        <f>_xlfn.VAR.P(G6:G9)</f>
        <v>0.25</v>
      </c>
      <c r="J25" s="8" t="s">
        <v>9</v>
      </c>
      <c r="K25" s="9">
        <f>_xlfn.VAR.P(K6:K9)</f>
        <v>0</v>
      </c>
      <c r="N25" s="8" t="s">
        <v>9</v>
      </c>
      <c r="O25" s="9">
        <f>_xlfn.VAR.P(O6:O9)</f>
        <v>0.6875</v>
      </c>
    </row>
    <row r="26" spans="2:16" x14ac:dyDescent="0.25">
      <c r="B26" s="16" t="s">
        <v>10</v>
      </c>
      <c r="C26" s="17">
        <f>1-((C24+$C$19)/(C25+$C$19))</f>
        <v>0</v>
      </c>
      <c r="F26" s="16" t="s">
        <v>10</v>
      </c>
      <c r="G26" s="17">
        <f>1-((G24+$C$19)/(G25+$C$19))</f>
        <v>0.99601593625498008</v>
      </c>
      <c r="J26" s="16" t="s">
        <v>10</v>
      </c>
      <c r="K26" s="17">
        <f>1-((K24+$C$19)/(K25+$C$19))</f>
        <v>0</v>
      </c>
      <c r="N26" s="16" t="s">
        <v>10</v>
      </c>
      <c r="O26" s="17">
        <f>1-((O24+$C$19)/(O25+$C$19))</f>
        <v>9.0777051561365285E-2</v>
      </c>
    </row>
    <row r="27" spans="2:16" x14ac:dyDescent="0.25">
      <c r="B27" s="8"/>
      <c r="C27" s="9"/>
      <c r="F27" s="8"/>
      <c r="G27" s="9"/>
      <c r="J27" s="8"/>
      <c r="K27" s="9"/>
      <c r="N27" s="8"/>
      <c r="O27" s="9"/>
    </row>
    <row r="28" spans="2:16" x14ac:dyDescent="0.25">
      <c r="B28" s="8" t="s">
        <v>11</v>
      </c>
      <c r="C28" s="9">
        <f>_xlfn.VAR.P(C10:C11)</f>
        <v>0</v>
      </c>
      <c r="F28" s="8" t="s">
        <v>11</v>
      </c>
      <c r="G28" s="9">
        <f>_xlfn.VAR.P(G10:G11)</f>
        <v>0.25</v>
      </c>
      <c r="J28" s="8" t="s">
        <v>11</v>
      </c>
      <c r="K28" s="9">
        <f>_xlfn.VAR.P(K10:K11)</f>
        <v>0</v>
      </c>
      <c r="N28" s="8" t="s">
        <v>11</v>
      </c>
      <c r="O28" s="9">
        <f>_xlfn.VAR.P(O10:O11)</f>
        <v>1</v>
      </c>
    </row>
    <row r="29" spans="2:16" x14ac:dyDescent="0.25">
      <c r="B29" s="8" t="s">
        <v>12</v>
      </c>
      <c r="C29" s="9">
        <f>_xlfn.VAR.P(C12:C13)</f>
        <v>0</v>
      </c>
      <c r="F29" s="8" t="s">
        <v>12</v>
      </c>
      <c r="G29" s="9">
        <f>_xlfn.VAR.P(G12:G13)</f>
        <v>0</v>
      </c>
      <c r="J29" s="8" t="s">
        <v>12</v>
      </c>
      <c r="K29" s="9">
        <f>_xlfn.VAR.P(K12:K13)</f>
        <v>0</v>
      </c>
      <c r="N29" s="8" t="s">
        <v>12</v>
      </c>
      <c r="O29" s="9">
        <f>_xlfn.VAR.P(O12:O13)</f>
        <v>2.25</v>
      </c>
    </row>
    <row r="30" spans="2:16" x14ac:dyDescent="0.25">
      <c r="B30" s="8" t="s">
        <v>13</v>
      </c>
      <c r="C30" s="9">
        <f>AVERAGE(C28:C29)</f>
        <v>0</v>
      </c>
      <c r="F30" s="8" t="s">
        <v>13</v>
      </c>
      <c r="G30" s="9">
        <f>AVERAGE(G28:G29)</f>
        <v>0.125</v>
      </c>
      <c r="J30" s="8" t="s">
        <v>13</v>
      </c>
      <c r="K30" s="9">
        <f>AVERAGE(K28:K29)</f>
        <v>0</v>
      </c>
      <c r="N30" s="8" t="s">
        <v>13</v>
      </c>
      <c r="O30" s="9">
        <f>AVERAGE(O28:O29)</f>
        <v>1.625</v>
      </c>
    </row>
    <row r="31" spans="2:16" x14ac:dyDescent="0.25">
      <c r="B31" s="8" t="s">
        <v>14</v>
      </c>
      <c r="C31" s="9">
        <f>_xlfn.VAR.P(C10:C13)</f>
        <v>0</v>
      </c>
      <c r="F31" s="8" t="s">
        <v>14</v>
      </c>
      <c r="G31" s="9">
        <f>_xlfn.VAR.P(G10:G13)</f>
        <v>1.6875</v>
      </c>
      <c r="J31" s="8" t="s">
        <v>14</v>
      </c>
      <c r="K31" s="9">
        <f>_xlfn.VAR.P(K10:K13)</f>
        <v>0.25</v>
      </c>
      <c r="N31" s="8" t="s">
        <v>14</v>
      </c>
      <c r="O31" s="9">
        <f>_xlfn.VAR.P(O10:O13)</f>
        <v>1.6875</v>
      </c>
    </row>
    <row r="32" spans="2:16" x14ac:dyDescent="0.25">
      <c r="B32" s="16" t="s">
        <v>15</v>
      </c>
      <c r="C32" s="17">
        <f>1-((C30+$C$19)/(C31+$C$19))</f>
        <v>0</v>
      </c>
      <c r="F32" s="16" t="s">
        <v>15</v>
      </c>
      <c r="G32" s="17">
        <f>1-((G30+$C$19)/(G31+$C$19))</f>
        <v>0.92537755404204913</v>
      </c>
      <c r="J32" s="16" t="s">
        <v>15</v>
      </c>
      <c r="K32" s="17">
        <f>1-((K30+$C$19)/(K31+$C$19))</f>
        <v>0.99601593625498008</v>
      </c>
      <c r="N32" s="16" t="s">
        <v>15</v>
      </c>
      <c r="O32" s="17">
        <f>1-((O30+$C$19)/(O31+$C$19))</f>
        <v>3.7015102161682023E-2</v>
      </c>
    </row>
    <row r="33" spans="2:15" x14ac:dyDescent="0.25">
      <c r="B33" s="8"/>
      <c r="C33" s="9"/>
      <c r="F33" s="8"/>
      <c r="G33" s="9"/>
      <c r="J33" s="8"/>
      <c r="K33" s="9"/>
      <c r="N33" s="8"/>
      <c r="O33" s="9"/>
    </row>
    <row r="34" spans="2:15" x14ac:dyDescent="0.25">
      <c r="B34" s="8" t="s">
        <v>16</v>
      </c>
      <c r="C34" s="9">
        <f>_xlfn.VAR.P(C14:C15)</f>
        <v>0</v>
      </c>
      <c r="F34" s="8" t="s">
        <v>16</v>
      </c>
      <c r="G34" s="9">
        <f>_xlfn.VAR.P(G14:G15)</f>
        <v>0.25</v>
      </c>
      <c r="J34" s="8" t="s">
        <v>16</v>
      </c>
      <c r="K34" s="9">
        <f>_xlfn.VAR.P(K14:K15)</f>
        <v>0</v>
      </c>
      <c r="N34" s="8" t="s">
        <v>16</v>
      </c>
      <c r="O34" s="9">
        <f>_xlfn.VAR.P(O14:O15)</f>
        <v>9</v>
      </c>
    </row>
    <row r="35" spans="2:15" x14ac:dyDescent="0.25">
      <c r="B35" s="8" t="s">
        <v>17</v>
      </c>
      <c r="C35" s="9">
        <f>_xlfn.VAR.P(C16:C17)</f>
        <v>0</v>
      </c>
      <c r="F35" s="8" t="s">
        <v>17</v>
      </c>
      <c r="G35" s="9">
        <f>_xlfn.VAR.P(G16:G17)</f>
        <v>0</v>
      </c>
      <c r="J35" s="8" t="s">
        <v>17</v>
      </c>
      <c r="K35" s="9">
        <f>_xlfn.VAR.P(K16:K17)</f>
        <v>0</v>
      </c>
      <c r="N35" s="8" t="s">
        <v>17</v>
      </c>
      <c r="O35" s="9">
        <f>_xlfn.VAR.P(O16:O17)</f>
        <v>0</v>
      </c>
    </row>
    <row r="36" spans="2:15" x14ac:dyDescent="0.25">
      <c r="B36" s="8" t="s">
        <v>18</v>
      </c>
      <c r="C36" s="9">
        <f>AVERAGE(C34:C35)</f>
        <v>0</v>
      </c>
      <c r="F36" s="8" t="s">
        <v>18</v>
      </c>
      <c r="G36" s="9">
        <f>AVERAGE(G34:G35)</f>
        <v>0.125</v>
      </c>
      <c r="J36" s="8" t="s">
        <v>18</v>
      </c>
      <c r="K36" s="9">
        <f>AVERAGE(K34:K35)</f>
        <v>0</v>
      </c>
      <c r="N36" s="8" t="s">
        <v>18</v>
      </c>
      <c r="O36" s="9">
        <f>AVERAGE(O34:O35)</f>
        <v>4.5</v>
      </c>
    </row>
    <row r="37" spans="2:15" x14ac:dyDescent="0.25">
      <c r="B37" s="8" t="s">
        <v>19</v>
      </c>
      <c r="C37" s="9">
        <f>_xlfn.VAR.P(C14:C17)</f>
        <v>0</v>
      </c>
      <c r="F37" s="8" t="s">
        <v>19</v>
      </c>
      <c r="G37" s="9">
        <f>_xlfn.VAR.P(G14:G17)</f>
        <v>3.1875</v>
      </c>
      <c r="J37" s="8" t="s">
        <v>19</v>
      </c>
      <c r="K37" s="9">
        <f>_xlfn.VAR.P(K14:K17)</f>
        <v>1</v>
      </c>
      <c r="N37" s="8" t="s">
        <v>19</v>
      </c>
      <c r="O37" s="9">
        <f>_xlfn.VAR.P(O14:O17)</f>
        <v>5.5</v>
      </c>
    </row>
    <row r="38" spans="2:15" x14ac:dyDescent="0.25">
      <c r="B38" s="16" t="s">
        <v>20</v>
      </c>
      <c r="C38" s="17">
        <f>1-((C36+$C$19)/(C37+$C$19))</f>
        <v>0</v>
      </c>
      <c r="F38" s="16" t="s">
        <v>20</v>
      </c>
      <c r="G38" s="17">
        <f>1-((G36+$C$19)/(G37+$C$19))</f>
        <v>0.96048298572996704</v>
      </c>
      <c r="J38" s="16" t="s">
        <v>20</v>
      </c>
      <c r="K38" s="17">
        <f>1-((K36+$C$19)/(K37+$C$19))</f>
        <v>0.99900099900099903</v>
      </c>
      <c r="N38" s="16" t="s">
        <v>20</v>
      </c>
      <c r="O38" s="17">
        <f>1-((O36+$C$19)/(O37+$C$19))</f>
        <v>0.18178512997636798</v>
      </c>
    </row>
    <row r="39" spans="2:15" ht="15.75" thickBot="1" x14ac:dyDescent="0.3">
      <c r="B39" s="8"/>
      <c r="C39" s="9"/>
      <c r="F39" s="8"/>
      <c r="G39" s="9"/>
      <c r="J39" s="8"/>
      <c r="K39" s="9"/>
      <c r="N39" s="8"/>
      <c r="O39" s="9"/>
    </row>
    <row r="40" spans="2:15" s="2" customFormat="1" ht="15.75" thickBot="1" x14ac:dyDescent="0.3">
      <c r="B40" s="12" t="s">
        <v>21</v>
      </c>
      <c r="C40" s="13">
        <f>AVERAGE(C26,C32,C38)</f>
        <v>0</v>
      </c>
      <c r="F40" s="12" t="s">
        <v>21</v>
      </c>
      <c r="G40" s="13">
        <f>AVERAGE(G26,G32,G38)</f>
        <v>0.96062549200899883</v>
      </c>
      <c r="J40" s="12" t="s">
        <v>21</v>
      </c>
      <c r="K40" s="13">
        <f>AVERAGE(K26,K32,K38)</f>
        <v>0.66500564508532634</v>
      </c>
      <c r="N40" s="12" t="s">
        <v>21</v>
      </c>
      <c r="O40" s="13">
        <f>AVERAGE(O26,O32,O38)</f>
        <v>0.10319242789980509</v>
      </c>
    </row>
    <row r="41" spans="2:15" x14ac:dyDescent="0.25">
      <c r="C41" s="1"/>
      <c r="G41" s="1"/>
      <c r="K41" s="1"/>
      <c r="O41" s="1"/>
    </row>
    <row r="42" spans="2:15" ht="15.75" thickBot="1" x14ac:dyDescent="0.3">
      <c r="C42" s="1"/>
      <c r="G42" s="1"/>
      <c r="K42" s="1"/>
      <c r="O42" s="1"/>
    </row>
    <row r="43" spans="2:15" x14ac:dyDescent="0.25">
      <c r="B43" s="10" t="s">
        <v>22</v>
      </c>
      <c r="C43" s="11"/>
      <c r="F43" s="10" t="s">
        <v>22</v>
      </c>
      <c r="G43" s="11"/>
      <c r="J43" s="10" t="s">
        <v>22</v>
      </c>
      <c r="K43" s="11"/>
      <c r="N43" s="10" t="s">
        <v>22</v>
      </c>
      <c r="O43" s="11"/>
    </row>
    <row r="44" spans="2:15" x14ac:dyDescent="0.25">
      <c r="B44" s="8" t="s">
        <v>23</v>
      </c>
      <c r="C44" s="9">
        <f>_xlfn.VAR.P(C6:C7,C10:C11,C14:C15)</f>
        <v>0</v>
      </c>
      <c r="F44" s="8" t="s">
        <v>23</v>
      </c>
      <c r="G44" s="9">
        <f>_xlfn.VAR.P(G6:G7,G10:G11,G14:G15)</f>
        <v>1.2222222222222223</v>
      </c>
      <c r="J44" s="8" t="s">
        <v>23</v>
      </c>
      <c r="K44" s="9">
        <f>_xlfn.VAR.P(K6:K7,K10:K11,K14:K15)</f>
        <v>0.66666666666666663</v>
      </c>
      <c r="N44" s="8" t="s">
        <v>23</v>
      </c>
      <c r="O44" s="9">
        <f>_xlfn.VAR.P(O6:O7,O10:O11,O14:O15)</f>
        <v>4.4722222222222223</v>
      </c>
    </row>
    <row r="45" spans="2:15" x14ac:dyDescent="0.25">
      <c r="B45" s="8" t="s">
        <v>24</v>
      </c>
      <c r="C45" s="9">
        <f>_xlfn.VAR.P(C8:C9,C12:C13,C16:C17)</f>
        <v>0</v>
      </c>
      <c r="F45" s="8" t="s">
        <v>24</v>
      </c>
      <c r="G45" s="9">
        <f>_xlfn.VAR.P(G8:G9,G12:G13,G16:G17)</f>
        <v>0</v>
      </c>
      <c r="J45" s="8" t="s">
        <v>24</v>
      </c>
      <c r="K45" s="9">
        <f>_xlfn.VAR.P(K8:K9,K12:K13,K16:K17)</f>
        <v>0</v>
      </c>
      <c r="N45" s="8" t="s">
        <v>24</v>
      </c>
      <c r="O45" s="9">
        <f>_xlfn.VAR.P(O8:O9,O12:O13,O16:O17)</f>
        <v>1.5833333333333333</v>
      </c>
    </row>
    <row r="46" spans="2:15" x14ac:dyDescent="0.25">
      <c r="B46" s="8" t="s">
        <v>25</v>
      </c>
      <c r="C46" s="9">
        <f>AVERAGE(C44:C45)</f>
        <v>0</v>
      </c>
      <c r="F46" s="8" t="s">
        <v>25</v>
      </c>
      <c r="G46" s="9">
        <f>AVERAGE(G44:G45)</f>
        <v>0.61111111111111116</v>
      </c>
      <c r="J46" s="8" t="s">
        <v>25</v>
      </c>
      <c r="K46" s="9">
        <f>AVERAGE(K44:K45)</f>
        <v>0.33333333333333331</v>
      </c>
      <c r="N46" s="8" t="s">
        <v>25</v>
      </c>
      <c r="O46" s="9">
        <f>AVERAGE(O44:O45)</f>
        <v>3.0277777777777777</v>
      </c>
    </row>
    <row r="47" spans="2:15" x14ac:dyDescent="0.25">
      <c r="B47" s="8" t="s">
        <v>26</v>
      </c>
      <c r="C47" s="9">
        <f>AVERAGE(C22,C28,C34,C23,C29,C35)</f>
        <v>0</v>
      </c>
      <c r="F47" s="8" t="s">
        <v>26</v>
      </c>
      <c r="G47" s="9">
        <f>AVERAGE(G22,G28,G34,G23,G29,G35)</f>
        <v>8.3333333333333329E-2</v>
      </c>
      <c r="J47" s="8" t="s">
        <v>26</v>
      </c>
      <c r="K47" s="9">
        <f>AVERAGE(K22,K28,K34,K23,K29,K35)</f>
        <v>0</v>
      </c>
      <c r="N47" s="8" t="s">
        <v>26</v>
      </c>
      <c r="O47" s="9">
        <f>AVERAGE(O22,O28,O34,O23,O29,O35)</f>
        <v>2.25</v>
      </c>
    </row>
    <row r="48" spans="2:15" x14ac:dyDescent="0.25">
      <c r="B48" s="8" t="s">
        <v>27</v>
      </c>
      <c r="C48" s="9">
        <f>_xlfn.VAR.P(C6:C17)</f>
        <v>0</v>
      </c>
      <c r="F48" s="8" t="s">
        <v>27</v>
      </c>
      <c r="G48" s="9">
        <f>_xlfn.VAR.P(G6:G17)</f>
        <v>1.9722222222222223</v>
      </c>
      <c r="J48" s="8" t="s">
        <v>27</v>
      </c>
      <c r="K48" s="9">
        <f>_xlfn.VAR.P(K6:K17)</f>
        <v>0.58333333333333337</v>
      </c>
      <c r="N48" s="8" t="s">
        <v>27</v>
      </c>
      <c r="O48" s="9">
        <f>_xlfn.VAR.P(O6:O17)</f>
        <v>3.0555555555555554</v>
      </c>
    </row>
    <row r="49" spans="2:15" s="2" customFormat="1" ht="15.75" thickBot="1" x14ac:dyDescent="0.3">
      <c r="B49" s="14" t="s">
        <v>28</v>
      </c>
      <c r="C49" s="15">
        <f>1-(((C46-C47)+$C$19)/((C48-C47)+$C$19))</f>
        <v>0</v>
      </c>
      <c r="F49" s="14" t="s">
        <v>28</v>
      </c>
      <c r="G49" s="15">
        <f>1-(((G46-G47)+$C$19)/((G48-G47)+$C$19))</f>
        <v>0.72020694926215534</v>
      </c>
      <c r="J49" s="14" t="s">
        <v>28</v>
      </c>
      <c r="K49" s="15">
        <f>1-(((K46-K47)+$C$19)/((K48-K47)+$C$19))</f>
        <v>0.42783799201369088</v>
      </c>
      <c r="N49" s="14" t="s">
        <v>28</v>
      </c>
      <c r="O49" s="15">
        <f>1-(((O46-O47)+$C$19)/((O48-O47)+$C$19))</f>
        <v>3.4440005510400717E-2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example_meta_metrics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Sundaramurthi</dc:creator>
  <cp:lastModifiedBy>Ranjit Sundaramurthi</cp:lastModifiedBy>
  <dcterms:created xsi:type="dcterms:W3CDTF">2023-12-18T07:38:32Z</dcterms:created>
  <dcterms:modified xsi:type="dcterms:W3CDTF">2023-12-18T18:08:01Z</dcterms:modified>
</cp:coreProperties>
</file>