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4D794B13-1135-4780-B9E1-EE66B1E3E108}" xr6:coauthVersionLast="40" xr6:coauthVersionMax="40" xr10:uidLastSave="{00000000-0000-0000-0000-000000000000}"/>
  <bookViews>
    <workbookView xWindow="0" yWindow="0" windowWidth="22260" windowHeight="12645" xr2:uid="{00000000-000D-0000-FFFF-FFFF00000000}"/>
  </bookViews>
  <sheets>
    <sheet name="Hoja1" sheetId="1" r:id="rId1"/>
    <sheet name="Hoja2" sheetId="2"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14" i="1" l="1"/>
  <c r="AU16" i="1"/>
  <c r="AT15" i="1"/>
  <c r="AT14" i="1"/>
  <c r="AS9" i="1"/>
  <c r="AR14" i="1"/>
  <c r="AS15" i="1"/>
  <c r="AQ15" i="1"/>
  <c r="AR15" i="1" s="1"/>
  <c r="AU15" i="1" s="1"/>
  <c r="AQ14" i="1"/>
  <c r="AL15" i="1"/>
  <c r="AL14" i="1"/>
  <c r="AD15" i="1"/>
  <c r="AD14" i="1"/>
  <c r="T14" i="1"/>
  <c r="AM14" i="1" l="1"/>
  <c r="AS14" i="1" s="1"/>
  <c r="AS16" i="1" l="1"/>
  <c r="J15" i="1" l="1"/>
  <c r="T15" i="1" s="1"/>
  <c r="AM15" i="1" s="1"/>
  <c r="F15" i="1"/>
  <c r="F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13" authorId="0" shapeId="0" xr:uid="{2452A525-96F1-4BC1-8D6F-19FD53082080}">
      <text>
        <r>
          <rPr>
            <b/>
            <sz val="9"/>
            <color indexed="81"/>
            <rFont val="Tahoma"/>
            <family val="2"/>
          </rPr>
          <t>Autor:</t>
        </r>
        <r>
          <rPr>
            <sz val="9"/>
            <color indexed="81"/>
            <rFont val="Tahoma"/>
            <family val="2"/>
          </rPr>
          <t xml:space="preserve">
incluir tantos como el usuario agregue, después definimos la cantidad límite razonable.</t>
        </r>
      </text>
    </comment>
    <comment ref="AA13" authorId="0" shapeId="0" xr:uid="{12AEBE31-C096-4876-B96E-DC3473D7F2FB}">
      <text>
        <r>
          <rPr>
            <b/>
            <sz val="9"/>
            <color indexed="81"/>
            <rFont val="Tahoma"/>
            <family val="2"/>
          </rPr>
          <t>Autor:</t>
        </r>
        <r>
          <rPr>
            <sz val="9"/>
            <color indexed="81"/>
            <rFont val="Tahoma"/>
            <family val="2"/>
          </rPr>
          <t xml:space="preserve">
incluir tantos como el usuario agregue, después definimos la cantidad límite razonable.</t>
        </r>
      </text>
    </comment>
    <comment ref="AI13" authorId="0" shapeId="0" xr:uid="{AE6A6CA9-696D-4CD8-BE10-5A33E3691BF0}">
      <text>
        <r>
          <rPr>
            <b/>
            <sz val="9"/>
            <color indexed="81"/>
            <rFont val="Tahoma"/>
            <family val="2"/>
          </rPr>
          <t>Autor:</t>
        </r>
        <r>
          <rPr>
            <sz val="9"/>
            <color indexed="81"/>
            <rFont val="Tahoma"/>
            <family val="2"/>
          </rPr>
          <t xml:space="preserve">
incluir tantos como el usuario agregue, después definimos la cantidad límite razonable.</t>
        </r>
      </text>
    </comment>
    <comment ref="J14" authorId="0" shapeId="0" xr:uid="{FB737D1F-7235-4659-846C-6DE19F23874F}">
      <text>
        <r>
          <rPr>
            <b/>
            <sz val="9"/>
            <color indexed="81"/>
            <rFont val="Tahoma"/>
            <family val="2"/>
          </rPr>
          <t>Autor:</t>
        </r>
        <r>
          <rPr>
            <sz val="9"/>
            <color indexed="81"/>
            <rFont val="Tahoma"/>
            <family val="2"/>
          </rPr>
          <t xml:space="preserve">
SI NO ESTÁ INCLUIDO EN EL SIST DE PAGO SE TOMA DEL ZUM</t>
        </r>
      </text>
    </comment>
    <comment ref="T14" authorId="0" shapeId="0" xr:uid="{3A469DEA-BC39-4579-B3D0-B3AA61DC5335}">
      <text>
        <r>
          <rPr>
            <b/>
            <sz val="9"/>
            <color indexed="81"/>
            <rFont val="Tahoma"/>
            <family val="2"/>
          </rPr>
          <t>Autor:</t>
        </r>
        <r>
          <rPr>
            <sz val="9"/>
            <color indexed="81"/>
            <rFont val="Tahoma"/>
            <family val="2"/>
          </rPr>
          <t xml:space="preserve">
VER FÓRMULA</t>
        </r>
      </text>
    </comment>
    <comment ref="AD14" authorId="0" shapeId="0" xr:uid="{332056AF-BCB9-4C2A-9FC1-6AA965231A7C}">
      <text>
        <r>
          <rPr>
            <b/>
            <sz val="9"/>
            <color indexed="81"/>
            <rFont val="Tahoma"/>
            <family val="2"/>
          </rPr>
          <t>Autor:</t>
        </r>
        <r>
          <rPr>
            <sz val="9"/>
            <color indexed="81"/>
            <rFont val="Tahoma"/>
            <family val="2"/>
          </rPr>
          <t xml:space="preserve">
VER FÓRMULA</t>
        </r>
      </text>
    </comment>
    <comment ref="AL14" authorId="0" shapeId="0" xr:uid="{52968286-D355-4D17-99AB-2BE9580F2291}">
      <text>
        <r>
          <rPr>
            <b/>
            <sz val="9"/>
            <color indexed="81"/>
            <rFont val="Tahoma"/>
            <family val="2"/>
          </rPr>
          <t>Autor:</t>
        </r>
        <r>
          <rPr>
            <sz val="9"/>
            <color indexed="81"/>
            <rFont val="Tahoma"/>
            <family val="2"/>
          </rPr>
          <t xml:space="preserve">
VER FÓRMULA</t>
        </r>
      </text>
    </comment>
    <comment ref="AR14" authorId="0" shapeId="0" xr:uid="{6199F282-3264-4D16-BC42-B1FC486D0738}">
      <text>
        <r>
          <rPr>
            <b/>
            <sz val="9"/>
            <color indexed="81"/>
            <rFont val="Tahoma"/>
            <family val="2"/>
          </rPr>
          <t>Autor:</t>
        </r>
        <r>
          <rPr>
            <sz val="9"/>
            <color indexed="81"/>
            <rFont val="Tahoma"/>
            <charset val="1"/>
          </rPr>
          <t xml:space="preserve">
es igual al "resultado final del trimestre" si no hay criterio invalidante, si hay invalidante pasa a ser cero</t>
        </r>
      </text>
    </comment>
    <comment ref="J15" authorId="0" shapeId="0" xr:uid="{C7E4D477-61B0-4525-A9C4-3003F0A8C727}">
      <text>
        <r>
          <rPr>
            <b/>
            <sz val="9"/>
            <color indexed="81"/>
            <rFont val="Tahoma"/>
            <family val="2"/>
          </rPr>
          <t>Autor:</t>
        </r>
        <r>
          <rPr>
            <sz val="9"/>
            <color indexed="81"/>
            <rFont val="Tahoma"/>
            <family val="2"/>
          </rPr>
          <t xml:space="preserve">
SI ESTÁ INCLUIDO EN EL SIST DE PAGO SE CALCULA, VER FÓRMULA, ESTO ES VÁLIDO PARA TODOS LOS MONTOS POR VACACIONES</t>
        </r>
      </text>
    </comment>
    <comment ref="AQ15" authorId="0" shapeId="0" xr:uid="{6E3BF0C8-2C77-4B6A-88DF-80CB82C900E9}">
      <text>
        <r>
          <rPr>
            <b/>
            <sz val="9"/>
            <color indexed="81"/>
            <rFont val="Tahoma"/>
            <charset val="1"/>
          </rPr>
          <t>Autor:</t>
        </r>
        <r>
          <rPr>
            <sz val="9"/>
            <color indexed="81"/>
            <rFont val="Tahoma"/>
            <charset val="1"/>
          </rPr>
          <t xml:space="preserve">
Promedio de los meses evaluados, validar que cada mes con sal de cálculo dif de cero tenga evaluación, validar que todas los escaques estén llenos, si no hay evaluación hay que poner la causa (eso lo vemos después), nota: hay que tratar de mejorar la fórmula qu epermita varios conceptos de no evaluado.</t>
        </r>
      </text>
    </comment>
    <comment ref="AU16" authorId="0" shapeId="0" xr:uid="{B625DDF7-EDCC-4A63-A4F5-6C6FFFCB80A1}">
      <text>
        <r>
          <rPr>
            <b/>
            <sz val="9"/>
            <color indexed="81"/>
            <rFont val="Tahoma"/>
            <family val="2"/>
          </rPr>
          <t>Autor:</t>
        </r>
        <r>
          <rPr>
            <sz val="9"/>
            <color indexed="81"/>
            <rFont val="Tahoma"/>
            <family val="2"/>
          </rPr>
          <t xml:space="preserve">
Validar que este número sea menor que el monto a distribuir.</t>
        </r>
      </text>
    </comment>
  </commentList>
</comments>
</file>

<file path=xl/sharedStrings.xml><?xml version="1.0" encoding="utf-8"?>
<sst xmlns="http://schemas.openxmlformats.org/spreadsheetml/2006/main" count="68" uniqueCount="44">
  <si>
    <t>No</t>
  </si>
  <si>
    <t xml:space="preserve">Nombre y Apellidos </t>
  </si>
  <si>
    <t xml:space="preserve">Salario Base de Calculo </t>
  </si>
  <si>
    <t>Coeficiente de Utilidad a Distribuir</t>
  </si>
  <si>
    <t xml:space="preserve">Monto a Pagar </t>
  </si>
  <si>
    <t>Escala Salarial</t>
  </si>
  <si>
    <t xml:space="preserve">Resultado Final del trimestre </t>
  </si>
  <si>
    <t xml:space="preserve">Monto A Distribuir </t>
  </si>
  <si>
    <t xml:space="preserve">Suma del Salario Base de Calculo </t>
  </si>
  <si>
    <t>Código</t>
  </si>
  <si>
    <t>Carnet de Identidad</t>
  </si>
  <si>
    <t>0030</t>
  </si>
  <si>
    <t>65012826774</t>
  </si>
  <si>
    <t>MARITZA  MOYA  CUELLAR</t>
  </si>
  <si>
    <t>0082</t>
  </si>
  <si>
    <t>63121215640</t>
  </si>
  <si>
    <t>ARTURO EVASIO  SÁNCHEZ   MARTÍNEZ</t>
  </si>
  <si>
    <t>Tarifa Horaria</t>
  </si>
  <si>
    <t>SI</t>
  </si>
  <si>
    <t>NO</t>
  </si>
  <si>
    <t>MES 1</t>
  </si>
  <si>
    <t>MES 2</t>
  </si>
  <si>
    <t>MES 3</t>
  </si>
  <si>
    <t>MES -1</t>
  </si>
  <si>
    <t>DIAS VAC PROX PERÍODO</t>
  </si>
  <si>
    <t>MONTO VAC PROX PERÍODO</t>
  </si>
  <si>
    <t>¿Incluido sist pago destajo¿</t>
  </si>
  <si>
    <t>DIAS VAC DENTRO DEL PERÍODO</t>
  </si>
  <si>
    <t>MONTO VAC DENTRO DEL PERÍODO</t>
  </si>
  <si>
    <t>Sal por destajo</t>
  </si>
  <si>
    <t>Sal devengado</t>
  </si>
  <si>
    <t>Devengado por otros conceptos aprobados.</t>
  </si>
  <si>
    <t>……….</t>
  </si>
  <si>
    <t>Salario de cálculo mes 1</t>
  </si>
  <si>
    <t>Sal promedio del trimestre</t>
  </si>
  <si>
    <t>Salario de cálculo mes 3</t>
  </si>
  <si>
    <t>Salario de cálculo mes 2</t>
  </si>
  <si>
    <t>Mes 1</t>
  </si>
  <si>
    <t>Mes 2</t>
  </si>
  <si>
    <t>Mes 3</t>
  </si>
  <si>
    <t>Puntuación Evaluación Desempeño</t>
  </si>
  <si>
    <t xml:space="preserve">Coeficiente en Correspondencia con la Evaluación </t>
  </si>
  <si>
    <t>NE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</si>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</sst>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4" x14ac:knownFonts="1">
    <font>
      <sz val="11"/>
      <color theme="1"/>
      <name val="Calibri"/>
      <family val="2"/>
      <scheme val="minor"/>
    </font>
    <font>
      <b/>
      <sz val="11"/>
      <color theme="1"/>
      <name val="Calibri"/>
      <family val="2"/>
      <scheme val="minor"/>
    </font>
    <font>
      <sz val="14"/>
      <name val="Times New Roman"/>
      <family val="1"/>
    </font>
    <font>
      <b/>
      <i/>
      <sz val="14"/>
      <name val="Arial"/>
      <family val="2"/>
    </font>
    <font>
      <sz val="14"/>
      <name val="Arial"/>
      <family val="2"/>
    </font>
    <font>
      <sz val="14"/>
      <color rgb="FFFF0000"/>
      <name val="Times New Roman"/>
      <family val="1"/>
    </font>
    <font>
      <sz val="12"/>
      <name val="Arial"/>
      <family val="2"/>
    </font>
    <font>
      <b/>
      <i/>
      <sz val="12"/>
      <name val="Arial"/>
      <family val="2"/>
    </font>
    <font>
      <sz val="8"/>
      <color rgb="FF000000"/>
      <name val="Times New Roman"/>
      <family val="1"/>
    </font>
    <font>
      <b/>
      <sz val="18"/>
      <name val="Calibri"/>
      <family val="2"/>
    </font>
    <font>
      <sz val="14"/>
      <name val="Calibri"/>
      <family val="2"/>
    </font>
    <font>
      <b/>
      <i/>
      <sz val="14"/>
      <name val="Calibri"/>
      <family val="2"/>
    </font>
    <font>
      <b/>
      <i/>
      <sz val="14"/>
      <color rgb="FFFF0000"/>
      <name val="Calibri"/>
      <family val="2"/>
    </font>
    <font>
      <b/>
      <i/>
      <sz val="14"/>
      <color rgb="FF000000"/>
      <name val="Calibri"/>
      <family val="2"/>
    </font>
    <font>
      <sz val="12"/>
      <color rgb="FF000000"/>
      <name val="Arial"/>
      <family val="2"/>
    </font>
    <font>
      <b/>
      <i/>
      <sz val="10"/>
      <color rgb="FF000000"/>
      <name val="Calibri"/>
      <family val="2"/>
    </font>
    <font>
      <sz val="9"/>
      <color indexed="81"/>
      <name val="Tahoma"/>
      <family val="2"/>
    </font>
    <font>
      <b/>
      <sz val="9"/>
      <color indexed="81"/>
      <name val="Tahoma"/>
      <family val="2"/>
    </font>
    <font>
      <sz val="9"/>
      <color indexed="81"/>
      <name val="Tahoma"/>
      <charset val="1"/>
    </font>
    <font>
      <b/>
      <i/>
      <sz val="12"/>
      <color rgb="FFFF0000"/>
      <name val="Arial"/>
      <family val="2"/>
    </font>
    <font>
      <b/>
      <i/>
      <sz val="10"/>
      <color rgb="FFFF0000"/>
      <name val="Arial"/>
      <family val="2"/>
    </font>
    <font>
      <b/>
      <i/>
      <sz val="10"/>
      <name val="Arial"/>
      <family val="2"/>
    </font>
    <font>
      <b/>
      <sz val="14"/>
      <color rgb="FF000000"/>
      <name val="Arial"/>
      <family val="2"/>
    </font>
    <font>
      <b/>
      <sz val="9"/>
      <color indexed="81"/>
      <name val="Tahoma"/>
      <charset val="1"/>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5"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rgb="FFFFFFFF"/>
      </left>
      <right/>
      <top/>
      <bottom style="medium">
        <color rgb="FFFFFFFF"/>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FFFFFF"/>
      </right>
      <top/>
      <bottom style="medium">
        <color rgb="FFFFFFFF"/>
      </bottom>
      <diagonal/>
    </border>
    <border>
      <left style="medium">
        <color rgb="FFFFFFFF"/>
      </left>
      <right/>
      <top/>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rgb="FF000000"/>
      </left>
      <right style="medium">
        <color rgb="FF000000"/>
      </right>
      <top/>
      <bottom style="thin">
        <color indexed="64"/>
      </bottom>
      <diagonal/>
    </border>
    <border>
      <left/>
      <right style="medium">
        <color rgb="FFFFFFFF"/>
      </right>
      <top/>
      <bottom/>
      <diagonal/>
    </border>
    <border>
      <left/>
      <right/>
      <top style="medium">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s>
  <cellStyleXfs count="1">
    <xf numFmtId="0" fontId="0" fillId="0" borderId="0"/>
  </cellStyleXfs>
  <cellXfs count="90">
    <xf numFmtId="0" fontId="0" fillId="0" borderId="0" xfId="0"/>
    <xf numFmtId="0" fontId="3" fillId="0" borderId="7" xfId="0" applyFont="1" applyFill="1" applyBorder="1" applyAlignment="1">
      <alignment horizontal="center" vertical="center" wrapText="1"/>
    </xf>
    <xf numFmtId="0" fontId="4" fillId="0" borderId="8" xfId="0" applyFont="1" applyFill="1" applyBorder="1" applyAlignment="1">
      <alignment horizontal="right" wrapText="1"/>
    </xf>
    <xf numFmtId="0" fontId="7" fillId="0" borderId="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13" xfId="0" applyFont="1" applyFill="1" applyBorder="1" applyAlignment="1">
      <alignment horizontal="center" vertical="center" textRotation="90" wrapText="1"/>
    </xf>
    <xf numFmtId="0" fontId="3" fillId="2" borderId="13" xfId="0" applyFont="1" applyFill="1" applyBorder="1" applyAlignment="1">
      <alignment horizontal="center" vertical="center" textRotation="90" wrapText="1"/>
    </xf>
    <xf numFmtId="2" fontId="3" fillId="2" borderId="13" xfId="0" applyNumberFormat="1" applyFont="1" applyFill="1" applyBorder="1" applyAlignment="1">
      <alignment horizontal="center" vertical="center" textRotation="90" wrapText="1"/>
    </xf>
    <xf numFmtId="2" fontId="3" fillId="3" borderId="13" xfId="0" applyNumberFormat="1" applyFont="1" applyFill="1" applyBorder="1" applyAlignment="1">
      <alignment horizontal="center" vertical="center" wrapText="1"/>
    </xf>
    <xf numFmtId="0" fontId="7" fillId="0" borderId="3" xfId="0" applyFont="1" applyFill="1" applyBorder="1" applyAlignment="1">
      <alignment horizontal="center" vertical="center" textRotation="90" wrapText="1"/>
    </xf>
    <xf numFmtId="0" fontId="7" fillId="2" borderId="3" xfId="0" applyFont="1" applyFill="1" applyBorder="1" applyAlignment="1">
      <alignment horizontal="center" vertical="center" textRotation="90" wrapText="1"/>
    </xf>
    <xf numFmtId="0" fontId="3" fillId="2" borderId="12" xfId="0" applyFont="1" applyFill="1" applyBorder="1" applyAlignment="1">
      <alignment horizontal="center" vertical="center" textRotation="90" wrapText="1"/>
    </xf>
    <xf numFmtId="2" fontId="3" fillId="2" borderId="12" xfId="0" applyNumberFormat="1" applyFont="1" applyFill="1" applyBorder="1" applyAlignment="1">
      <alignment horizontal="center" vertical="center" textRotation="90" wrapText="1"/>
    </xf>
    <xf numFmtId="2" fontId="3" fillId="3" borderId="12" xfId="0" applyNumberFormat="1" applyFont="1" applyFill="1" applyBorder="1" applyAlignment="1">
      <alignment horizontal="center" vertical="center" wrapText="1"/>
    </xf>
    <xf numFmtId="49" fontId="8" fillId="0" borderId="1" xfId="0" applyNumberFormat="1" applyFont="1" applyFill="1" applyBorder="1" applyAlignment="1">
      <alignment horizontal="left" vertical="center" wrapText="1" shrinkToFit="1" readingOrder="1"/>
    </xf>
    <xf numFmtId="0" fontId="8" fillId="0" borderId="1" xfId="0" applyNumberFormat="1" applyFont="1" applyFill="1" applyBorder="1" applyAlignment="1">
      <alignment horizontal="center" vertical="center" wrapText="1" shrinkToFit="1" readingOrder="1"/>
    </xf>
    <xf numFmtId="0" fontId="4" fillId="0"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2" fontId="4" fillId="2" borderId="1" xfId="0" applyNumberFormat="1"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4" fontId="4" fillId="3" borderId="1" xfId="0" applyNumberFormat="1" applyFont="1" applyFill="1" applyBorder="1" applyAlignment="1">
      <alignment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2" fillId="0" borderId="0" xfId="0" applyFont="1" applyFill="1" applyBorder="1" applyAlignment="1">
      <alignment horizontal="center" vertical="center" wrapText="1"/>
    </xf>
    <xf numFmtId="49" fontId="8" fillId="0" borderId="1" xfId="0" applyNumberFormat="1" applyFont="1" applyFill="1" applyBorder="1" applyAlignment="1">
      <alignment horizontal="center" vertical="center" wrapText="1" shrinkToFit="1" readingOrder="1"/>
    </xf>
    <xf numFmtId="0" fontId="7" fillId="2" borderId="20" xfId="0" applyFont="1" applyFill="1" applyBorder="1" applyAlignment="1">
      <alignment horizontal="center" vertical="center" textRotation="90" wrapText="1"/>
    </xf>
    <xf numFmtId="0" fontId="2" fillId="5" borderId="2" xfId="0" applyFont="1" applyFill="1" applyBorder="1" applyAlignment="1">
      <alignment horizontal="center" vertical="center" wrapText="1"/>
    </xf>
    <xf numFmtId="0" fontId="9" fillId="0" borderId="0" xfId="0" applyFont="1" applyFill="1" applyBorder="1" applyAlignment="1">
      <alignment horizontal="center" wrapText="1"/>
    </xf>
    <xf numFmtId="0" fontId="9" fillId="0" borderId="3" xfId="0" applyFont="1" applyFill="1" applyBorder="1" applyAlignment="1">
      <alignment horizontal="center" wrapText="1"/>
    </xf>
    <xf numFmtId="0" fontId="2" fillId="5" borderId="9"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11" fillId="5"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0" fillId="5" borderId="15" xfId="0" applyNumberFormat="1" applyFont="1" applyFill="1" applyBorder="1" applyAlignment="1">
      <alignment horizontal="center" vertical="center" wrapText="1" shrinkToFit="1"/>
    </xf>
    <xf numFmtId="0" fontId="14" fillId="0" borderId="1" xfId="0" applyFont="1" applyFill="1" applyBorder="1" applyAlignment="1">
      <alignment horizontal="center"/>
    </xf>
    <xf numFmtId="0" fontId="10" fillId="5" borderId="19" xfId="0" applyNumberFormat="1" applyFont="1" applyFill="1" applyBorder="1" applyAlignment="1">
      <alignment horizontal="center" vertical="center" wrapText="1" shrinkToFit="1"/>
    </xf>
    <xf numFmtId="0" fontId="9" fillId="0" borderId="0" xfId="0" applyFont="1" applyFill="1" applyBorder="1" applyAlignment="1">
      <alignment horizontal="center" wrapText="1"/>
    </xf>
    <xf numFmtId="0" fontId="2" fillId="5" borderId="0" xfId="0"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5" fillId="0" borderId="21" xfId="0" applyNumberFormat="1" applyFont="1" applyFill="1" applyBorder="1" applyAlignment="1">
      <alignment horizontal="center" vertical="center" wrapText="1"/>
    </xf>
    <xf numFmtId="0" fontId="6" fillId="0" borderId="21" xfId="0" applyFont="1" applyFill="1" applyBorder="1" applyAlignment="1">
      <alignment horizontal="center" vertical="center" wrapText="1"/>
    </xf>
    <xf numFmtId="0" fontId="0" fillId="0" borderId="0" xfId="0" applyBorder="1"/>
    <xf numFmtId="0" fontId="0" fillId="0" borderId="1" xfId="0" applyBorder="1" applyAlignment="1">
      <alignment horizontal="center"/>
    </xf>
    <xf numFmtId="0" fontId="11" fillId="0" borderId="22" xfId="0" applyFont="1" applyFill="1" applyBorder="1" applyAlignment="1">
      <alignment horizontal="left" vertical="center" wrapText="1"/>
    </xf>
    <xf numFmtId="0" fontId="11" fillId="0" borderId="23" xfId="0" applyFont="1" applyFill="1" applyBorder="1" applyAlignment="1">
      <alignment horizontal="left" vertical="center" wrapText="1"/>
    </xf>
    <xf numFmtId="0" fontId="13" fillId="0" borderId="1" xfId="0" applyNumberFormat="1" applyFont="1" applyFill="1" applyBorder="1" applyAlignment="1">
      <alignment horizontal="center" vertical="center" textRotation="90" wrapText="1"/>
    </xf>
    <xf numFmtId="0" fontId="7" fillId="7" borderId="1" xfId="0" applyFont="1" applyFill="1" applyBorder="1" applyAlignment="1">
      <alignment horizontal="center" vertical="center" textRotation="90" wrapText="1"/>
    </xf>
    <xf numFmtId="0" fontId="20" fillId="7" borderId="1" xfId="0" applyFont="1" applyFill="1" applyBorder="1" applyAlignment="1">
      <alignment horizontal="center" vertical="center" textRotation="90" wrapText="1"/>
    </xf>
    <xf numFmtId="0" fontId="15" fillId="9" borderId="24" xfId="0" applyNumberFormat="1" applyFont="1" applyFill="1" applyBorder="1" applyAlignment="1">
      <alignment horizontal="center" vertical="center" textRotation="90" wrapText="1"/>
    </xf>
    <xf numFmtId="0" fontId="15" fillId="9" borderId="25" xfId="0" applyNumberFormat="1" applyFont="1" applyFill="1" applyBorder="1" applyAlignment="1">
      <alignment horizontal="center" vertical="center" textRotation="90" wrapText="1"/>
    </xf>
    <xf numFmtId="0" fontId="8" fillId="0" borderId="26" xfId="0" applyNumberFormat="1" applyFont="1" applyFill="1" applyBorder="1" applyAlignment="1">
      <alignment horizontal="center" vertical="center" wrapText="1" shrinkToFit="1" readingOrder="1"/>
    </xf>
    <xf numFmtId="0" fontId="8" fillId="0" borderId="28" xfId="0" applyNumberFormat="1" applyFont="1" applyFill="1" applyBorder="1" applyAlignment="1">
      <alignment horizontal="center" vertical="center" wrapText="1" shrinkToFit="1" readingOrder="1"/>
    </xf>
    <xf numFmtId="0" fontId="7" fillId="7" borderId="16" xfId="0" applyFont="1" applyFill="1" applyBorder="1" applyAlignment="1">
      <alignment horizontal="center" vertical="center" textRotation="90" wrapText="1"/>
    </xf>
    <xf numFmtId="0" fontId="21" fillId="7" borderId="27" xfId="0" applyFont="1" applyFill="1" applyBorder="1" applyAlignment="1">
      <alignment horizontal="center" vertical="center" textRotation="90" wrapText="1"/>
    </xf>
    <xf numFmtId="0" fontId="14" fillId="0" borderId="33" xfId="0" applyFont="1" applyFill="1" applyBorder="1" applyAlignment="1">
      <alignment horizontal="center"/>
    </xf>
    <xf numFmtId="0" fontId="13" fillId="0" borderId="19" xfId="0" applyNumberFormat="1" applyFont="1" applyFill="1" applyBorder="1" applyAlignment="1">
      <alignment horizontal="center" vertical="center" textRotation="90" wrapText="1"/>
    </xf>
    <xf numFmtId="0" fontId="8" fillId="6" borderId="19" xfId="0" applyNumberFormat="1" applyFont="1" applyFill="1" applyBorder="1" applyAlignment="1">
      <alignment horizontal="center" vertical="center" wrapText="1" shrinkToFit="1" readingOrder="1"/>
    </xf>
    <xf numFmtId="0" fontId="8" fillId="7" borderId="19" xfId="0" applyNumberFormat="1" applyFont="1" applyFill="1" applyBorder="1" applyAlignment="1">
      <alignment horizontal="center" vertical="center" wrapText="1" shrinkToFit="1" readingOrder="1"/>
    </xf>
    <xf numFmtId="0" fontId="12" fillId="0" borderId="24" xfId="0" applyNumberFormat="1" applyFont="1" applyFill="1" applyBorder="1" applyAlignment="1">
      <alignment horizontal="center" vertical="center" wrapText="1"/>
    </xf>
    <xf numFmtId="0" fontId="12" fillId="0" borderId="25" xfId="0" applyNumberFormat="1" applyFont="1" applyFill="1" applyBorder="1" applyAlignment="1">
      <alignment horizontal="center" vertical="center" wrapText="1"/>
    </xf>
    <xf numFmtId="0" fontId="15" fillId="8" borderId="26" xfId="0" applyNumberFormat="1" applyFont="1" applyFill="1" applyBorder="1" applyAlignment="1">
      <alignment horizontal="center" vertical="center" textRotation="90" wrapText="1"/>
    </xf>
    <xf numFmtId="0" fontId="15" fillId="8" borderId="27" xfId="0" applyNumberFormat="1" applyFont="1" applyFill="1" applyBorder="1" applyAlignment="1">
      <alignment horizontal="center" vertical="center" textRotation="90" wrapText="1"/>
    </xf>
    <xf numFmtId="0" fontId="8" fillId="10" borderId="27" xfId="0" applyNumberFormat="1" applyFont="1" applyFill="1" applyBorder="1" applyAlignment="1">
      <alignment horizontal="center" vertical="center" wrapText="1" shrinkToFit="1" readingOrder="1"/>
    </xf>
    <xf numFmtId="0" fontId="14" fillId="10" borderId="1" xfId="0" applyFont="1" applyFill="1" applyBorder="1" applyAlignment="1">
      <alignment horizontal="center"/>
    </xf>
    <xf numFmtId="0" fontId="14" fillId="4" borderId="16" xfId="0" applyFont="1" applyFill="1" applyBorder="1" applyAlignment="1">
      <alignment horizontal="center"/>
    </xf>
    <xf numFmtId="0" fontId="8" fillId="10" borderId="29" xfId="0" applyNumberFormat="1" applyFont="1" applyFill="1" applyBorder="1" applyAlignment="1">
      <alignment horizontal="center" vertical="center" wrapText="1" shrinkToFit="1" readingOrder="1"/>
    </xf>
    <xf numFmtId="0" fontId="14" fillId="10" borderId="33" xfId="0" applyFont="1" applyFill="1" applyBorder="1" applyAlignment="1">
      <alignment horizontal="center"/>
    </xf>
    <xf numFmtId="0" fontId="14" fillId="4" borderId="32" xfId="0" applyFont="1" applyFill="1" applyBorder="1" applyAlignment="1">
      <alignment horizontal="center"/>
    </xf>
    <xf numFmtId="0" fontId="19" fillId="0" borderId="30" xfId="0" applyFont="1" applyFill="1" applyBorder="1" applyAlignment="1">
      <alignment horizontal="center" vertical="center" wrapText="1"/>
    </xf>
    <xf numFmtId="0" fontId="19" fillId="0" borderId="31" xfId="0" applyFont="1" applyFill="1" applyBorder="1" applyAlignment="1">
      <alignment horizontal="center" vertical="center" wrapText="1"/>
    </xf>
    <xf numFmtId="0" fontId="19" fillId="0" borderId="22"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21" fillId="7" borderId="34" xfId="0" applyFont="1" applyFill="1" applyBorder="1" applyAlignment="1">
      <alignment horizontal="center" vertical="center" textRotation="90" wrapText="1"/>
    </xf>
    <xf numFmtId="0" fontId="22" fillId="10" borderId="27" xfId="0" applyFont="1" applyFill="1" applyBorder="1" applyAlignment="1">
      <alignment horizontal="center"/>
    </xf>
    <xf numFmtId="0" fontId="21" fillId="7" borderId="35" xfId="0" applyFont="1" applyFill="1" applyBorder="1" applyAlignment="1">
      <alignment horizontal="center" vertical="center" textRotation="90" wrapText="1"/>
    </xf>
    <xf numFmtId="0" fontId="0" fillId="0" borderId="7" xfId="0" applyBorder="1"/>
    <xf numFmtId="0" fontId="3" fillId="0" borderId="1" xfId="0" applyFont="1" applyFill="1" applyBorder="1" applyAlignment="1">
      <alignment horizontal="center" vertical="center"/>
    </xf>
    <xf numFmtId="0" fontId="3" fillId="0" borderId="0" xfId="0" applyFont="1" applyFill="1" applyBorder="1" applyAlignment="1">
      <alignment horizontal="center" vertical="center"/>
    </xf>
    <xf numFmtId="0" fontId="1" fillId="0" borderId="1" xfId="0" applyFont="1" applyBorder="1" applyAlignment="1">
      <alignment horizontal="center" vertical="center"/>
    </xf>
    <xf numFmtId="2" fontId="0" fillId="0" borderId="1" xfId="0" applyNumberFormat="1" applyBorder="1"/>
    <xf numFmtId="0" fontId="0" fillId="0" borderId="0" xfId="0" applyBorder="1" applyAlignment="1">
      <alignment horizontal="center"/>
    </xf>
    <xf numFmtId="4" fontId="0" fillId="0" borderId="1" xfId="0" applyNumberFormat="1" applyBorder="1" applyAlignment="1">
      <alignment horizontal="center"/>
    </xf>
  </cellXfs>
  <cellStyles count="1">
    <cellStyle name="Normal" xfId="0" builtinId="0"/>
  </cellStyles>
  <dxfs count="8">
    <dxf>
      <fill>
        <patternFill>
          <bgColor theme="4" tint="0.39994506668294322"/>
        </patternFill>
      </fill>
    </dxf>
    <dxf>
      <fill>
        <patternFill>
          <bgColor theme="4" tint="0.39994506668294322"/>
        </patternFill>
      </fill>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I%20Trimestre/LISTADO%20GENERAL%20DE%20TRABAJADORES%20PAGO%20UTILID%20II%20TRIMESTRE%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LES TOCA PAGO"/>
      <sheetName val="NO LES TOCA PAGO"/>
      <sheetName val="COMISION"/>
      <sheetName val="ESTADÍSTICA"/>
      <sheetName val="GENERAL I SEM"/>
    </sheetNames>
    <sheetDataSet>
      <sheetData sheetId="0"/>
      <sheetData sheetId="1"/>
      <sheetData sheetId="2"/>
      <sheetData sheetId="3"/>
      <sheetData sheetId="4"/>
      <sheetData sheetId="5">
        <row r="6">
          <cell r="B6" t="str">
            <v>0030</v>
          </cell>
          <cell r="C6" t="str">
            <v>65012826774</v>
          </cell>
          <cell r="D6" t="str">
            <v>MARITZA  MOYA  CUELLAR</v>
          </cell>
          <cell r="E6" t="str">
            <v>X</v>
          </cell>
        </row>
        <row r="7">
          <cell r="B7" t="str">
            <v>0082</v>
          </cell>
          <cell r="C7" t="str">
            <v>63121215640</v>
          </cell>
          <cell r="D7" t="str">
            <v>ARTURO EVASIO  SÁNCHEZ   MARTÍNEZ</v>
          </cell>
          <cell r="E7" t="str">
            <v>XVII</v>
          </cell>
        </row>
        <row r="8">
          <cell r="B8" t="str">
            <v>0256</v>
          </cell>
          <cell r="C8" t="str">
            <v>71062101786</v>
          </cell>
          <cell r="D8" t="str">
            <v>JOSÉ  GUTIERREZ   GARCÍA</v>
          </cell>
          <cell r="E8" t="str">
            <v>XVI</v>
          </cell>
        </row>
        <row r="9">
          <cell r="B9" t="str">
            <v>0309</v>
          </cell>
          <cell r="C9" t="str">
            <v>83070627289</v>
          </cell>
          <cell r="D9" t="str">
            <v>ERIK LÁZARO  PRENDES  LAGO</v>
          </cell>
          <cell r="E9" t="str">
            <v>X</v>
          </cell>
        </row>
        <row r="10">
          <cell r="B10" t="str">
            <v>0338</v>
          </cell>
          <cell r="C10" t="str">
            <v>65081300101</v>
          </cell>
          <cell r="D10" t="str">
            <v>JUAN CARLOS  YAMACHO  SILVA</v>
          </cell>
          <cell r="E10" t="str">
            <v>X</v>
          </cell>
        </row>
        <row r="11">
          <cell r="B11" t="str">
            <v>0363</v>
          </cell>
          <cell r="C11" t="str">
            <v>81102406997</v>
          </cell>
          <cell r="D11" t="str">
            <v>DILENIA  HIDALGO  SUÁREZ</v>
          </cell>
          <cell r="E11" t="str">
            <v>IV</v>
          </cell>
        </row>
        <row r="12">
          <cell r="B12" t="str">
            <v>0365</v>
          </cell>
          <cell r="C12" t="str">
            <v>92082440121</v>
          </cell>
          <cell r="D12" t="str">
            <v>ONEDIS  BASULTO  HERNÁNDEZ</v>
          </cell>
          <cell r="E12" t="str">
            <v>XVI</v>
          </cell>
        </row>
        <row r="13">
          <cell r="B13" t="str">
            <v>0402</v>
          </cell>
          <cell r="C13" t="str">
            <v>92110530422</v>
          </cell>
          <cell r="D13" t="str">
            <v xml:space="preserve">DAYLON   QUESADA   HECHAVARRÍA </v>
          </cell>
          <cell r="E13" t="str">
            <v>X</v>
          </cell>
        </row>
        <row r="14">
          <cell r="B14" t="str">
            <v>0013</v>
          </cell>
          <cell r="C14" t="str">
            <v>68092903503</v>
          </cell>
          <cell r="D14" t="str">
            <v>MIGUEL  VALLE   ÁLVAREZ</v>
          </cell>
          <cell r="E14" t="str">
            <v>II</v>
          </cell>
        </row>
        <row r="15">
          <cell r="B15" t="str">
            <v>0015</v>
          </cell>
          <cell r="C15" t="str">
            <v>71061529583</v>
          </cell>
          <cell r="D15" t="str">
            <v>ROBERTO  SUÁREZ   ANTÚNEZ</v>
          </cell>
          <cell r="E15" t="str">
            <v>II</v>
          </cell>
        </row>
        <row r="16">
          <cell r="B16" t="str">
            <v>03120</v>
          </cell>
          <cell r="C16" t="str">
            <v>68040704042</v>
          </cell>
          <cell r="D16" t="str">
            <v>ROLANDO   GONZALEZ  PADRO</v>
          </cell>
          <cell r="E16" t="str">
            <v>II</v>
          </cell>
        </row>
        <row r="17">
          <cell r="B17" t="str">
            <v>03127</v>
          </cell>
          <cell r="C17" t="str">
            <v>84020107709</v>
          </cell>
          <cell r="D17" t="str">
            <v>HECTOR DANIEL  MENDOZA  VAZQUEZ</v>
          </cell>
          <cell r="E17" t="str">
            <v>II</v>
          </cell>
        </row>
        <row r="18">
          <cell r="B18" t="str">
            <v>03129</v>
          </cell>
          <cell r="C18" t="str">
            <v>97080908102</v>
          </cell>
          <cell r="D18" t="str">
            <v>ANDY   FERNANDEZ  RAMON</v>
          </cell>
          <cell r="E18" t="str">
            <v>II</v>
          </cell>
        </row>
        <row r="19">
          <cell r="B19" t="str">
            <v>0361</v>
          </cell>
          <cell r="C19" t="str">
            <v>65101303162</v>
          </cell>
          <cell r="D19" t="str">
            <v>EDUARDO  LEYVA  SIANKA</v>
          </cell>
          <cell r="E19" t="str">
            <v>II</v>
          </cell>
        </row>
        <row r="20">
          <cell r="B20" t="str">
            <v>0378</v>
          </cell>
          <cell r="C20" t="str">
            <v>74103102985</v>
          </cell>
          <cell r="D20" t="str">
            <v>JUAN ALEXANDER   ALBUQUERQUE  HERRERA</v>
          </cell>
          <cell r="E20" t="str">
            <v>VI</v>
          </cell>
        </row>
        <row r="21">
          <cell r="B21" t="str">
            <v>0387</v>
          </cell>
          <cell r="C21" t="str">
            <v>63081402387</v>
          </cell>
          <cell r="D21" t="str">
            <v>GERARDO   FERNÁNDEZ  BORROTO</v>
          </cell>
          <cell r="E21" t="str">
            <v>II</v>
          </cell>
        </row>
        <row r="22">
          <cell r="B22" t="str">
            <v>0085</v>
          </cell>
          <cell r="C22" t="str">
            <v>61082504443</v>
          </cell>
          <cell r="D22" t="str">
            <v>FLORENTINO  FERNÁNDEZ   MOLINA</v>
          </cell>
          <cell r="E22" t="str">
            <v>X</v>
          </cell>
        </row>
        <row r="23">
          <cell r="B23" t="str">
            <v>0087</v>
          </cell>
          <cell r="C23" t="str">
            <v>71110614360</v>
          </cell>
          <cell r="D23" t="str">
            <v>YEAN MARC  MORENO   CABRERA</v>
          </cell>
          <cell r="E23" t="str">
            <v>X</v>
          </cell>
        </row>
        <row r="24">
          <cell r="B24" t="str">
            <v>0151</v>
          </cell>
          <cell r="C24" t="str">
            <v>77020406607</v>
          </cell>
          <cell r="D24" t="str">
            <v>ISRAEL  MORA   BELTRÁN</v>
          </cell>
          <cell r="E24" t="str">
            <v>X</v>
          </cell>
        </row>
        <row r="25">
          <cell r="B25" t="str">
            <v>0264</v>
          </cell>
          <cell r="C25" t="str">
            <v>64092000765</v>
          </cell>
          <cell r="D25" t="str">
            <v>RAMÓN  OQUENDO   FADRAGA</v>
          </cell>
          <cell r="E25" t="str">
            <v>XVI</v>
          </cell>
        </row>
        <row r="26">
          <cell r="B26" t="str">
            <v>03134</v>
          </cell>
          <cell r="C26" t="str">
            <v>60052015562</v>
          </cell>
          <cell r="D26" t="str">
            <v>ALFREDO VAGNER  PEÑA  SILVA</v>
          </cell>
          <cell r="E26" t="str">
            <v>X</v>
          </cell>
        </row>
        <row r="27">
          <cell r="B27" t="str">
            <v>0038</v>
          </cell>
          <cell r="C27" t="str">
            <v>98011606643</v>
          </cell>
          <cell r="D27" t="str">
            <v>ANGEL DANIEL  PASCUAL   VALDÉS</v>
          </cell>
          <cell r="E27" t="str">
            <v>V</v>
          </cell>
        </row>
        <row r="28">
          <cell r="B28" t="str">
            <v>0039</v>
          </cell>
          <cell r="C28" t="str">
            <v>96083109986</v>
          </cell>
          <cell r="D28" t="str">
            <v>HENRY ROLANDO  ESTEVEZ   CALDERÓN</v>
          </cell>
          <cell r="E28" t="str">
            <v>VI</v>
          </cell>
        </row>
        <row r="29">
          <cell r="B29" t="str">
            <v>0086</v>
          </cell>
          <cell r="C29" t="str">
            <v>68070316984</v>
          </cell>
          <cell r="D29" t="str">
            <v>ALEJANDRO  BATISTA   CRUZ</v>
          </cell>
          <cell r="E29" t="str">
            <v>XII</v>
          </cell>
        </row>
        <row r="30">
          <cell r="B30" t="str">
            <v>03100</v>
          </cell>
          <cell r="C30" t="str">
            <v>01060566285</v>
          </cell>
          <cell r="D30" t="str">
            <v>DANIEL ALEJANDRO  JIMENEZ  BETANCOURT</v>
          </cell>
          <cell r="E30" t="str">
            <v>III</v>
          </cell>
        </row>
        <row r="31">
          <cell r="B31" t="str">
            <v>03126</v>
          </cell>
          <cell r="C31" t="str">
            <v>01061766707</v>
          </cell>
          <cell r="D31" t="str">
            <v>YAN LUIS  MARTINEZ  GONZALEZ</v>
          </cell>
          <cell r="E31" t="str">
            <v>V</v>
          </cell>
        </row>
        <row r="32">
          <cell r="B32" t="str">
            <v>03139</v>
          </cell>
          <cell r="C32" t="str">
            <v>90031247962</v>
          </cell>
          <cell r="D32" t="str">
            <v>ALDO   OLIVEROS   CRUZ</v>
          </cell>
          <cell r="E32" t="str">
            <v>X</v>
          </cell>
        </row>
        <row r="33">
          <cell r="B33" t="str">
            <v>03151</v>
          </cell>
          <cell r="C33" t="str">
            <v>87010910026</v>
          </cell>
          <cell r="D33" t="str">
            <v>IVAN   CRUZ  GARCIA</v>
          </cell>
          <cell r="E33" t="str">
            <v>III</v>
          </cell>
        </row>
        <row r="34">
          <cell r="B34" t="str">
            <v>0321</v>
          </cell>
          <cell r="C34" t="str">
            <v>01111266627</v>
          </cell>
          <cell r="D34" t="str">
            <v>EDDY  RODRÍGUEZ  CARBALLEDO</v>
          </cell>
          <cell r="E34" t="str">
            <v>VI</v>
          </cell>
        </row>
        <row r="35">
          <cell r="B35" t="str">
            <v>0373</v>
          </cell>
          <cell r="C35" t="str">
            <v>98103122741</v>
          </cell>
          <cell r="D35" t="str">
            <v>REINIER  ESTRADA  VIVES</v>
          </cell>
          <cell r="E35" t="str">
            <v>V</v>
          </cell>
        </row>
        <row r="36">
          <cell r="B36" t="str">
            <v>0397</v>
          </cell>
          <cell r="C36" t="str">
            <v>95100930889</v>
          </cell>
          <cell r="D36" t="str">
            <v>JOAQUIN MODESTO  PERDOMO  PEREZ</v>
          </cell>
          <cell r="E36" t="str">
            <v>V</v>
          </cell>
        </row>
        <row r="37">
          <cell r="B37" t="str">
            <v>0005</v>
          </cell>
          <cell r="C37" t="str">
            <v>59081110669</v>
          </cell>
          <cell r="D37" t="str">
            <v>IBRAHIN  FERRER   DE LA ROSA</v>
          </cell>
          <cell r="E37" t="str">
            <v>II</v>
          </cell>
        </row>
        <row r="38">
          <cell r="B38" t="str">
            <v>0252</v>
          </cell>
          <cell r="C38" t="str">
            <v>50061609841</v>
          </cell>
          <cell r="D38" t="str">
            <v>FRANCISCO  JIMÉNEZ   FÚ</v>
          </cell>
          <cell r="E38" t="str">
            <v>II</v>
          </cell>
        </row>
        <row r="39">
          <cell r="B39" t="str">
            <v>0291</v>
          </cell>
          <cell r="C39" t="str">
            <v>76112702407</v>
          </cell>
          <cell r="D39" t="str">
            <v>WILLIAN  RODRÍGUEZ  VELIZ</v>
          </cell>
          <cell r="E39" t="str">
            <v>II</v>
          </cell>
        </row>
        <row r="40">
          <cell r="B40" t="str">
            <v>0349</v>
          </cell>
          <cell r="C40" t="str">
            <v>50062408808</v>
          </cell>
          <cell r="D40" t="str">
            <v>JUAN  DE LEÓN   CARMENATY</v>
          </cell>
          <cell r="E40" t="str">
            <v>II</v>
          </cell>
        </row>
        <row r="41">
          <cell r="B41" t="str">
            <v>0014</v>
          </cell>
          <cell r="C41" t="str">
            <v>69062900029</v>
          </cell>
          <cell r="D41" t="str">
            <v>REINALDO  RAMOS   GÓMEZ</v>
          </cell>
          <cell r="E41" t="str">
            <v>VI</v>
          </cell>
        </row>
        <row r="42">
          <cell r="B42" t="str">
            <v>0043</v>
          </cell>
          <cell r="C42" t="str">
            <v>69092100201</v>
          </cell>
          <cell r="D42" t="str">
            <v>JORGE LUIS  LÓPEZ   ORTA</v>
          </cell>
          <cell r="E42" t="str">
            <v>VI</v>
          </cell>
        </row>
        <row r="43">
          <cell r="B43" t="str">
            <v>0090</v>
          </cell>
          <cell r="C43" t="str">
            <v>87112634897</v>
          </cell>
          <cell r="D43" t="str">
            <v>YANET  DEVESA   SÁNCHEZ</v>
          </cell>
          <cell r="E43" t="str">
            <v>X</v>
          </cell>
        </row>
        <row r="44">
          <cell r="B44" t="str">
            <v>0091</v>
          </cell>
          <cell r="C44" t="str">
            <v>70060300806</v>
          </cell>
          <cell r="D44" t="str">
            <v>ROBERTO FRANCISCO  JARDÓN   PRENDES</v>
          </cell>
          <cell r="E44" t="str">
            <v>XII</v>
          </cell>
        </row>
        <row r="45">
          <cell r="B45" t="str">
            <v>0213</v>
          </cell>
          <cell r="C45" t="str">
            <v>82102206906</v>
          </cell>
          <cell r="D45" t="str">
            <v>LEONARDO  RODRÍGUEZ   MEDINA</v>
          </cell>
          <cell r="E45" t="str">
            <v>VI</v>
          </cell>
        </row>
        <row r="46">
          <cell r="B46" t="str">
            <v>0223</v>
          </cell>
          <cell r="C46" t="str">
            <v>87080609548</v>
          </cell>
          <cell r="D46" t="str">
            <v>ERNESTO  MELIAN   RODRÍGUEZ</v>
          </cell>
          <cell r="E46" t="str">
            <v>VI</v>
          </cell>
        </row>
        <row r="47">
          <cell r="B47" t="str">
            <v>0224</v>
          </cell>
          <cell r="C47" t="str">
            <v>87081010027</v>
          </cell>
          <cell r="D47" t="str">
            <v>MOISES RICARDO  VALDÉS   BELLO</v>
          </cell>
          <cell r="E47" t="str">
            <v>VI</v>
          </cell>
        </row>
        <row r="48">
          <cell r="B48" t="str">
            <v>0230</v>
          </cell>
          <cell r="C48" t="str">
            <v>67060931181</v>
          </cell>
          <cell r="D48" t="str">
            <v>ERNESTO  ALARCÓN   ESPINOSA</v>
          </cell>
          <cell r="E48" t="str">
            <v>X</v>
          </cell>
        </row>
        <row r="49">
          <cell r="B49" t="str">
            <v>0232</v>
          </cell>
          <cell r="C49" t="str">
            <v>65061729741</v>
          </cell>
          <cell r="D49" t="str">
            <v>HUMBERTO PABLO  CABEZAS    ALONSO</v>
          </cell>
          <cell r="E49" t="str">
            <v>II</v>
          </cell>
        </row>
        <row r="50">
          <cell r="B50" t="str">
            <v>0235</v>
          </cell>
          <cell r="C50" t="str">
            <v>96101410001</v>
          </cell>
          <cell r="D50" t="str">
            <v>LUIS DANIEL  GONZÁLEZ   VIERA</v>
          </cell>
          <cell r="E50" t="str">
            <v>VI</v>
          </cell>
        </row>
        <row r="51">
          <cell r="B51" t="str">
            <v>0248</v>
          </cell>
          <cell r="C51" t="str">
            <v>66053004348</v>
          </cell>
          <cell r="D51" t="str">
            <v>JUAN CARLOS  TRELLES   CABRERA</v>
          </cell>
          <cell r="E51" t="str">
            <v>VI</v>
          </cell>
        </row>
        <row r="52">
          <cell r="B52" t="str">
            <v>0249</v>
          </cell>
          <cell r="C52" t="str">
            <v>60082001103</v>
          </cell>
          <cell r="D52" t="str">
            <v>LUIS  BULNES   CARRILLO</v>
          </cell>
          <cell r="E52" t="str">
            <v>VI</v>
          </cell>
        </row>
        <row r="53">
          <cell r="B53" t="str">
            <v>0270</v>
          </cell>
          <cell r="C53" t="str">
            <v>68071210806</v>
          </cell>
          <cell r="D53" t="str">
            <v>RICARDO DANIEL  PÉREZ   ALLISON</v>
          </cell>
          <cell r="E53" t="str">
            <v>IV</v>
          </cell>
        </row>
        <row r="54">
          <cell r="B54" t="str">
            <v>03117</v>
          </cell>
          <cell r="C54" t="str">
            <v>99092006922</v>
          </cell>
          <cell r="D54" t="str">
            <v>MALKIEL   MOJENA  HERNANDEZ</v>
          </cell>
          <cell r="E54" t="str">
            <v>V</v>
          </cell>
        </row>
        <row r="55">
          <cell r="B55" t="str">
            <v>03118</v>
          </cell>
          <cell r="C55" t="str">
            <v>91122907042</v>
          </cell>
          <cell r="D55" t="str">
            <v>RAIDEL  RAMOS  ARREBATO</v>
          </cell>
          <cell r="E55" t="str">
            <v>V</v>
          </cell>
        </row>
        <row r="56">
          <cell r="B56" t="str">
            <v>03137</v>
          </cell>
          <cell r="C56" t="str">
            <v>70010303985</v>
          </cell>
          <cell r="D56" t="str">
            <v>ANTUAN  UMPIERRE  ALVAREZ</v>
          </cell>
          <cell r="E56" t="str">
            <v>VI</v>
          </cell>
        </row>
        <row r="57">
          <cell r="B57" t="str">
            <v>03138</v>
          </cell>
          <cell r="C57" t="str">
            <v>96100708980</v>
          </cell>
          <cell r="D57" t="str">
            <v>ERANDIS   ALVAREZ  GARCIA</v>
          </cell>
          <cell r="E57" t="str">
            <v>V</v>
          </cell>
        </row>
        <row r="58">
          <cell r="B58" t="str">
            <v>03144</v>
          </cell>
          <cell r="C58" t="str">
            <v>97040407386</v>
          </cell>
          <cell r="D58" t="str">
            <v>LAZARO YORDAN  VALDES  BRUNET</v>
          </cell>
          <cell r="E58" t="str">
            <v>V</v>
          </cell>
        </row>
        <row r="59">
          <cell r="B59" t="str">
            <v>03146</v>
          </cell>
          <cell r="C59" t="str">
            <v>02101267468</v>
          </cell>
          <cell r="D59" t="str">
            <v>CARLOS WILFREDO  AROZARENA  CORTES</v>
          </cell>
          <cell r="E59" t="str">
            <v>V</v>
          </cell>
        </row>
        <row r="60">
          <cell r="B60" t="str">
            <v>03148</v>
          </cell>
          <cell r="C60" t="str">
            <v>98120807485</v>
          </cell>
          <cell r="D60" t="str">
            <v>ARMANDO  LOPEZ  GUERRA</v>
          </cell>
          <cell r="E60" t="str">
            <v>VI</v>
          </cell>
        </row>
        <row r="61">
          <cell r="B61" t="str">
            <v>03152</v>
          </cell>
          <cell r="C61" t="str">
            <v>02031967364</v>
          </cell>
          <cell r="D61" t="str">
            <v>JEIBEL  ALONSO  SARDIÑAS</v>
          </cell>
          <cell r="E61" t="str">
            <v>VI</v>
          </cell>
        </row>
        <row r="62">
          <cell r="B62" t="str">
            <v>0362</v>
          </cell>
          <cell r="C62" t="str">
            <v>94010429903</v>
          </cell>
          <cell r="D62" t="str">
            <v>JOSE LUIS  MÁRQUEZ  VICO</v>
          </cell>
          <cell r="E62" t="str">
            <v>VI</v>
          </cell>
        </row>
        <row r="63">
          <cell r="B63" t="str">
            <v>0364</v>
          </cell>
          <cell r="C63" t="str">
            <v>97093006985</v>
          </cell>
          <cell r="D63" t="str">
            <v>FRANKLIN ISMAEL  PÉREZ  ROMEU</v>
          </cell>
          <cell r="E63" t="str">
            <v>VI</v>
          </cell>
        </row>
        <row r="64">
          <cell r="B64" t="str">
            <v>0389</v>
          </cell>
          <cell r="C64" t="str">
            <v>88031608447</v>
          </cell>
          <cell r="D64" t="str">
            <v>YOESLAN   VALDES  SANCHEZ</v>
          </cell>
          <cell r="E64" t="str">
            <v>VI</v>
          </cell>
        </row>
        <row r="65">
          <cell r="B65" t="str">
            <v>0396</v>
          </cell>
          <cell r="C65" t="str">
            <v>86080806688</v>
          </cell>
          <cell r="D65" t="str">
            <v>DANIEL  MUÑOZ  GONZÁLEZ</v>
          </cell>
          <cell r="E65" t="str">
            <v>VI</v>
          </cell>
        </row>
        <row r="66">
          <cell r="B66" t="str">
            <v>0398</v>
          </cell>
          <cell r="C66" t="str">
            <v>93060633862</v>
          </cell>
          <cell r="D66" t="str">
            <v>YASSER  BOTELLO  VIDAL</v>
          </cell>
          <cell r="E66" t="str">
            <v>V</v>
          </cell>
        </row>
        <row r="67">
          <cell r="B67" t="str">
            <v>0405</v>
          </cell>
          <cell r="C67" t="str">
            <v>74050822569</v>
          </cell>
          <cell r="D67" t="str">
            <v>YURY ROBERTO  CONYEDO  ALEJO</v>
          </cell>
          <cell r="E67" t="str">
            <v>VI</v>
          </cell>
        </row>
        <row r="68">
          <cell r="B68" t="str">
            <v>0003</v>
          </cell>
          <cell r="C68" t="str">
            <v>43072708657</v>
          </cell>
          <cell r="D68" t="str">
            <v>ARMINDA JULIA  ARIAS   HERNÁNDEZ</v>
          </cell>
          <cell r="E68" t="str">
            <v>II</v>
          </cell>
        </row>
        <row r="69">
          <cell r="B69" t="str">
            <v>0008</v>
          </cell>
          <cell r="C69" t="str">
            <v>65070101316</v>
          </cell>
          <cell r="D69" t="str">
            <v>CONSUELO  GONZÁLEZ   DÍAZ</v>
          </cell>
          <cell r="E69" t="str">
            <v>II</v>
          </cell>
        </row>
        <row r="70">
          <cell r="B70" t="str">
            <v>0010</v>
          </cell>
          <cell r="C70" t="str">
            <v>66102813664</v>
          </cell>
          <cell r="D70" t="str">
            <v>LEONEL  SILVA   ABAD</v>
          </cell>
          <cell r="E70" t="str">
            <v>II</v>
          </cell>
        </row>
        <row r="71">
          <cell r="B71" t="str">
            <v>0022</v>
          </cell>
          <cell r="C71" t="str">
            <v>82081709443</v>
          </cell>
          <cell r="D71" t="str">
            <v>YUNIERT  CUTIÑO   GRIÑAN</v>
          </cell>
          <cell r="E71" t="str">
            <v>II</v>
          </cell>
        </row>
        <row r="72">
          <cell r="B72" t="str">
            <v>0025</v>
          </cell>
          <cell r="C72" t="str">
            <v>88071806360</v>
          </cell>
          <cell r="D72" t="str">
            <v>EDUARDO  GONZÁLEZ   FERNÁNDEZ</v>
          </cell>
          <cell r="E72" t="str">
            <v>II</v>
          </cell>
        </row>
        <row r="73">
          <cell r="B73" t="str">
            <v>0033</v>
          </cell>
          <cell r="C73" t="str">
            <v>67103030292</v>
          </cell>
          <cell r="D73" t="str">
            <v>IDARMIS  RIVERA   LEÓN</v>
          </cell>
          <cell r="E73" t="str">
            <v>I</v>
          </cell>
        </row>
        <row r="74">
          <cell r="B74" t="str">
            <v>0052</v>
          </cell>
          <cell r="C74" t="str">
            <v>63122631988</v>
          </cell>
          <cell r="D74" t="str">
            <v>ESTEBAN DAVID  SÁNCHEZ   NOVO</v>
          </cell>
          <cell r="E74" t="str">
            <v>III</v>
          </cell>
        </row>
        <row r="75">
          <cell r="B75" t="str">
            <v>0057</v>
          </cell>
          <cell r="C75" t="str">
            <v>70102218444</v>
          </cell>
          <cell r="D75" t="str">
            <v>JULIO ESTEBAN  FIGUEREDO   DEL TORO</v>
          </cell>
          <cell r="E75" t="str">
            <v>II</v>
          </cell>
        </row>
        <row r="76">
          <cell r="B76" t="str">
            <v>0059</v>
          </cell>
          <cell r="C76" t="str">
            <v>72040801628</v>
          </cell>
          <cell r="D76" t="str">
            <v>MIGUEL ANGEL  CÁRDENAS   FERNÁNDEZ</v>
          </cell>
          <cell r="E76" t="str">
            <v>II</v>
          </cell>
        </row>
        <row r="77">
          <cell r="B77" t="str">
            <v>0062</v>
          </cell>
          <cell r="C77" t="str">
            <v>77071731568</v>
          </cell>
          <cell r="D77" t="str">
            <v>DANCÉS  LEÓN   HERRERA</v>
          </cell>
          <cell r="E77" t="str">
            <v>II</v>
          </cell>
        </row>
        <row r="78">
          <cell r="B78" t="str">
            <v>0064</v>
          </cell>
          <cell r="C78" t="str">
            <v>82022408624</v>
          </cell>
          <cell r="D78" t="str">
            <v>YUSNIEL  MOJENA   CAMPILLO</v>
          </cell>
          <cell r="E78" t="str">
            <v>III</v>
          </cell>
        </row>
        <row r="79">
          <cell r="B79" t="str">
            <v>0078</v>
          </cell>
          <cell r="C79" t="str">
            <v>78011708481</v>
          </cell>
          <cell r="D79" t="str">
            <v>YOEL  MONDUY   RODRÍGUEZ</v>
          </cell>
          <cell r="E79" t="str">
            <v>VI</v>
          </cell>
        </row>
        <row r="80">
          <cell r="B80" t="str">
            <v>0096</v>
          </cell>
          <cell r="C80" t="str">
            <v>78081710301</v>
          </cell>
          <cell r="D80" t="str">
            <v>ELIEZER SENÉN  MEDINA   CARBONELL</v>
          </cell>
          <cell r="E80" t="str">
            <v>VI</v>
          </cell>
        </row>
        <row r="81">
          <cell r="B81" t="str">
            <v>0115</v>
          </cell>
          <cell r="C81" t="str">
            <v>64060502016</v>
          </cell>
          <cell r="D81" t="str">
            <v>ANA JULIA  GONZÁLEZ  GÓMEZ</v>
          </cell>
          <cell r="E81" t="str">
            <v>VI</v>
          </cell>
        </row>
        <row r="82">
          <cell r="B82" t="str">
            <v>0120</v>
          </cell>
          <cell r="C82" t="str">
            <v>66090527133</v>
          </cell>
          <cell r="D82" t="str">
            <v>VIRGINIA ISABEL  SOTO   CASTRO</v>
          </cell>
          <cell r="E82" t="str">
            <v>VI</v>
          </cell>
        </row>
        <row r="83">
          <cell r="B83" t="str">
            <v>0130</v>
          </cell>
          <cell r="C83" t="str">
            <v>73022234416</v>
          </cell>
          <cell r="D83" t="str">
            <v>YAMILKA DE LA CARIDAD  SOSA   REMÓN</v>
          </cell>
          <cell r="E83" t="str">
            <v>VI</v>
          </cell>
        </row>
        <row r="84">
          <cell r="B84" t="str">
            <v>0133</v>
          </cell>
          <cell r="C84" t="str">
            <v>75082000671</v>
          </cell>
          <cell r="D84" t="str">
            <v>VALIA  NOGUERA  FIGUEROA</v>
          </cell>
          <cell r="E84" t="str">
            <v>VI</v>
          </cell>
        </row>
        <row r="85">
          <cell r="B85" t="str">
            <v>0135</v>
          </cell>
          <cell r="C85" t="str">
            <v>75101926625</v>
          </cell>
          <cell r="D85" t="str">
            <v>SANDOR  RUBÉN   ROLDÁN</v>
          </cell>
          <cell r="E85" t="str">
            <v>VI</v>
          </cell>
        </row>
        <row r="86">
          <cell r="B86" t="str">
            <v>0136</v>
          </cell>
          <cell r="C86" t="str">
            <v>76011103251</v>
          </cell>
          <cell r="D86" t="str">
            <v>ARIANNA  GUZMÁN  RIVERO</v>
          </cell>
          <cell r="E86" t="str">
            <v>VI</v>
          </cell>
        </row>
        <row r="87">
          <cell r="B87" t="str">
            <v>0137</v>
          </cell>
          <cell r="C87" t="str">
            <v>76022001852</v>
          </cell>
          <cell r="D87" t="str">
            <v>KENIA AMINTA  DELGADO   RODRÍGUEZ</v>
          </cell>
          <cell r="E87" t="str">
            <v>VI</v>
          </cell>
        </row>
        <row r="88">
          <cell r="B88" t="str">
            <v>0140</v>
          </cell>
          <cell r="C88" t="str">
            <v>76091009576</v>
          </cell>
          <cell r="D88" t="str">
            <v>ANAEVI  MARTÍNEZ   RAMOS</v>
          </cell>
          <cell r="E88" t="str">
            <v>VI</v>
          </cell>
        </row>
        <row r="89">
          <cell r="B89" t="str">
            <v>0142</v>
          </cell>
          <cell r="C89" t="str">
            <v>77011307082</v>
          </cell>
          <cell r="D89" t="str">
            <v>ALAIN  GARCÍA   JEREZ</v>
          </cell>
          <cell r="E89" t="str">
            <v>VI</v>
          </cell>
        </row>
        <row r="90">
          <cell r="B90" t="str">
            <v>0148</v>
          </cell>
          <cell r="C90" t="str">
            <v>79122007759</v>
          </cell>
          <cell r="D90" t="str">
            <v>MARIA DEL  CARMEN  CASTAÑER   AVERHOFF</v>
          </cell>
          <cell r="E90" t="str">
            <v>VI</v>
          </cell>
        </row>
        <row r="91">
          <cell r="B91" t="str">
            <v>0154</v>
          </cell>
          <cell r="C91" t="str">
            <v>57020723948</v>
          </cell>
          <cell r="D91" t="str">
            <v>RODOBALDO  DÍAZ   ARTEAGA</v>
          </cell>
          <cell r="E91" t="str">
            <v>II</v>
          </cell>
        </row>
        <row r="92">
          <cell r="B92" t="str">
            <v>0156</v>
          </cell>
          <cell r="C92" t="str">
            <v>61101312181</v>
          </cell>
          <cell r="D92" t="str">
            <v>LUIS ANGEL  GARCÍA  ALARCÓN</v>
          </cell>
          <cell r="E92" t="str">
            <v>II</v>
          </cell>
        </row>
        <row r="93">
          <cell r="B93" t="str">
            <v>0158</v>
          </cell>
          <cell r="C93" t="str">
            <v>64101405101</v>
          </cell>
          <cell r="D93" t="str">
            <v>BÁRBARO PABLO  GONZÁLEZ   RODRÍGUEZ</v>
          </cell>
          <cell r="E93" t="str">
            <v>II</v>
          </cell>
        </row>
        <row r="94">
          <cell r="B94" t="str">
            <v>0160</v>
          </cell>
          <cell r="C94" t="str">
            <v>67091002169</v>
          </cell>
          <cell r="D94" t="str">
            <v>ORLANDO  LLANES   MESA</v>
          </cell>
          <cell r="E94" t="str">
            <v>IV</v>
          </cell>
        </row>
        <row r="95">
          <cell r="B95" t="str">
            <v>0162</v>
          </cell>
          <cell r="C95" t="str">
            <v>71102614788</v>
          </cell>
          <cell r="D95" t="str">
            <v>JESUS  BARCELONA   ALAMBARES</v>
          </cell>
          <cell r="E95" t="str">
            <v>IV</v>
          </cell>
        </row>
        <row r="96">
          <cell r="B96" t="str">
            <v>0163</v>
          </cell>
          <cell r="C96" t="str">
            <v>72061530046</v>
          </cell>
          <cell r="D96" t="str">
            <v>OSMEL  DÍAZ   CRUZ</v>
          </cell>
          <cell r="E96" t="str">
            <v>IV</v>
          </cell>
        </row>
        <row r="97">
          <cell r="B97" t="str">
            <v>0167</v>
          </cell>
          <cell r="C97" t="str">
            <v>74071201582</v>
          </cell>
          <cell r="D97" t="str">
            <v>JULIO CÉSAR  ESCAÑO   RODRÍGUEZ</v>
          </cell>
          <cell r="E97" t="str">
            <v>IV</v>
          </cell>
        </row>
        <row r="98">
          <cell r="B98" t="str">
            <v>0173</v>
          </cell>
          <cell r="C98" t="str">
            <v>75042727021</v>
          </cell>
          <cell r="D98" t="str">
            <v>ALAIN  MERCHÁN   OLIVA</v>
          </cell>
          <cell r="E98" t="str">
            <v>II</v>
          </cell>
        </row>
        <row r="99">
          <cell r="B99" t="str">
            <v>0175</v>
          </cell>
          <cell r="C99" t="str">
            <v>75091303206</v>
          </cell>
          <cell r="D99" t="str">
            <v>JORGE ALBERTO  GOENAGA   MARTÍNEZ</v>
          </cell>
          <cell r="E99" t="str">
            <v>II</v>
          </cell>
        </row>
        <row r="100">
          <cell r="B100" t="str">
            <v>0176</v>
          </cell>
          <cell r="C100" t="str">
            <v>76010302983</v>
          </cell>
          <cell r="D100" t="str">
            <v>DENNIS  ORTIZ   HERNÁNDEZ</v>
          </cell>
          <cell r="E100" t="str">
            <v>IV</v>
          </cell>
        </row>
        <row r="101">
          <cell r="B101" t="str">
            <v>0182</v>
          </cell>
          <cell r="C101" t="str">
            <v>78052910322</v>
          </cell>
          <cell r="D101" t="str">
            <v>JULIO CESAR  BERMUDEZ   LOPEZ</v>
          </cell>
          <cell r="E101" t="str">
            <v>IV</v>
          </cell>
        </row>
        <row r="102">
          <cell r="B102" t="str">
            <v>0183</v>
          </cell>
          <cell r="C102" t="str">
            <v>78111703042</v>
          </cell>
          <cell r="D102" t="str">
            <v>YANOSKY  ESCAÑO   RODRÍGUEZ</v>
          </cell>
          <cell r="E102" t="str">
            <v>II</v>
          </cell>
        </row>
        <row r="103">
          <cell r="B103" t="str">
            <v>0189</v>
          </cell>
          <cell r="C103" t="str">
            <v>83051405903</v>
          </cell>
          <cell r="D103" t="str">
            <v>RAYWER  SIERRA   RODRÍGUEZ</v>
          </cell>
          <cell r="E103" t="str">
            <v>II</v>
          </cell>
        </row>
        <row r="104">
          <cell r="B104" t="str">
            <v>0196</v>
          </cell>
          <cell r="C104" t="str">
            <v>89103003841</v>
          </cell>
          <cell r="D104" t="str">
            <v>JONAH  LÓPEZ   DÍAZ</v>
          </cell>
          <cell r="E104" t="str">
            <v>II</v>
          </cell>
        </row>
        <row r="105">
          <cell r="B105" t="str">
            <v>0261</v>
          </cell>
          <cell r="C105" t="str">
            <v>71123000994</v>
          </cell>
          <cell r="D105" t="str">
            <v>YADIRA  FERRARI   SUÁREZ</v>
          </cell>
          <cell r="E105" t="str">
            <v>XV</v>
          </cell>
        </row>
        <row r="106">
          <cell r="B106" t="str">
            <v>0275</v>
          </cell>
          <cell r="C106" t="str">
            <v>83102420907</v>
          </cell>
          <cell r="D106" t="str">
            <v>MAIKEL  CÓRDOVA   GÓNGORA</v>
          </cell>
          <cell r="E106" t="str">
            <v>VI</v>
          </cell>
        </row>
        <row r="107">
          <cell r="B107" t="str">
            <v>03124</v>
          </cell>
          <cell r="C107" t="str">
            <v>64101933586</v>
          </cell>
          <cell r="D107" t="str">
            <v>LIVIO AVELINO  LIMONTA  JIMENEZ</v>
          </cell>
          <cell r="E107" t="str">
            <v>II</v>
          </cell>
        </row>
        <row r="108">
          <cell r="B108" t="str">
            <v>0392</v>
          </cell>
          <cell r="C108" t="str">
            <v>71070826900</v>
          </cell>
          <cell r="D108" t="str">
            <v>MAXIMO  MENDEZ  MOLINA</v>
          </cell>
          <cell r="E108" t="str">
            <v>II</v>
          </cell>
        </row>
        <row r="109">
          <cell r="B109" t="str">
            <v>0172</v>
          </cell>
          <cell r="C109" t="str">
            <v>75041800428</v>
          </cell>
          <cell r="D109" t="str">
            <v>LUIS MANUEL  PUENTES   CID</v>
          </cell>
          <cell r="E109" t="str">
            <v>IV</v>
          </cell>
        </row>
        <row r="110">
          <cell r="B110" t="str">
            <v>0297</v>
          </cell>
          <cell r="C110" t="str">
            <v>70022129062</v>
          </cell>
          <cell r="D110" t="str">
            <v>FRANCISCO  PALACIOS  CABRERA</v>
          </cell>
          <cell r="E110" t="str">
            <v>IV</v>
          </cell>
        </row>
        <row r="111">
          <cell r="B111" t="str">
            <v>0298</v>
          </cell>
          <cell r="C111" t="str">
            <v>58070607565</v>
          </cell>
          <cell r="D111" t="str">
            <v>PEDRO  BEC  LÓPEZ</v>
          </cell>
          <cell r="E111" t="str">
            <v>XIV</v>
          </cell>
        </row>
        <row r="112">
          <cell r="B112" t="str">
            <v>0302</v>
          </cell>
          <cell r="C112" t="str">
            <v>87102002268</v>
          </cell>
          <cell r="D112" t="str">
            <v>ADOLFO DAMIÁN  MORENO  GONZÁLEZ</v>
          </cell>
          <cell r="E112" t="str">
            <v>VI</v>
          </cell>
        </row>
        <row r="113">
          <cell r="B113" t="str">
            <v>0034</v>
          </cell>
          <cell r="C113" t="str">
            <v>76111901935</v>
          </cell>
          <cell r="D113" t="str">
            <v>YOASMIN  CALDERON   PÉREZ</v>
          </cell>
          <cell r="E113" t="str">
            <v>I</v>
          </cell>
        </row>
        <row r="114">
          <cell r="B114" t="str">
            <v>0053</v>
          </cell>
          <cell r="C114" t="str">
            <v>65050910745</v>
          </cell>
          <cell r="D114" t="str">
            <v>AVELARDO  IZQUIERDO   REYES</v>
          </cell>
          <cell r="E114" t="str">
            <v>II</v>
          </cell>
        </row>
        <row r="115">
          <cell r="B115" t="str">
            <v>0066</v>
          </cell>
          <cell r="C115" t="str">
            <v>87031710740</v>
          </cell>
          <cell r="D115" t="str">
            <v>MANUEL RAÚL  GÓMEZ   FERRO</v>
          </cell>
          <cell r="E115" t="str">
            <v>VI</v>
          </cell>
        </row>
        <row r="116">
          <cell r="B116" t="str">
            <v>0113</v>
          </cell>
          <cell r="C116" t="str">
            <v>60052814445</v>
          </cell>
          <cell r="D116" t="str">
            <v>PEDRO EMILIO  CARNOT   PEREIRA</v>
          </cell>
          <cell r="E116" t="str">
            <v>VI</v>
          </cell>
        </row>
        <row r="117">
          <cell r="B117" t="str">
            <v>0141</v>
          </cell>
          <cell r="C117" t="str">
            <v>76102902291</v>
          </cell>
          <cell r="D117" t="str">
            <v>YUDITH  REMIS   RODRÍGUEZ</v>
          </cell>
          <cell r="E117" t="str">
            <v>VI</v>
          </cell>
        </row>
        <row r="118">
          <cell r="B118" t="str">
            <v>0159</v>
          </cell>
          <cell r="C118" t="str">
            <v>65032131369</v>
          </cell>
          <cell r="D118" t="str">
            <v>ALEXIS  SUÁREZ   CAPOTE</v>
          </cell>
          <cell r="E118" t="str">
            <v>IV</v>
          </cell>
        </row>
        <row r="119">
          <cell r="B119" t="str">
            <v>0177</v>
          </cell>
          <cell r="C119" t="str">
            <v>76070809961</v>
          </cell>
          <cell r="D119" t="str">
            <v>ENID  CRESPO   TORRES</v>
          </cell>
          <cell r="E119" t="str">
            <v>IV</v>
          </cell>
        </row>
        <row r="120">
          <cell r="B120" t="str">
            <v>0199</v>
          </cell>
          <cell r="C120" t="str">
            <v>66121126709</v>
          </cell>
          <cell r="D120" t="str">
            <v>OSVALDO  MORENO   HERNÁNDEZ</v>
          </cell>
          <cell r="E120" t="str">
            <v>XV</v>
          </cell>
        </row>
        <row r="121">
          <cell r="B121" t="str">
            <v>0293</v>
          </cell>
          <cell r="C121" t="str">
            <v>91030729164</v>
          </cell>
          <cell r="D121" t="str">
            <v>DARIEL  ORTIZ  VALDEZ</v>
          </cell>
          <cell r="E121" t="str">
            <v>II</v>
          </cell>
        </row>
        <row r="122">
          <cell r="B122" t="str">
            <v>0314</v>
          </cell>
          <cell r="C122" t="str">
            <v>61102311421</v>
          </cell>
          <cell r="D122" t="str">
            <v>JULIO GERMÁN  MORA  NEGRÍN</v>
          </cell>
          <cell r="E122" t="str">
            <v>II</v>
          </cell>
        </row>
        <row r="123">
          <cell r="B123" t="str">
            <v>0351</v>
          </cell>
          <cell r="C123" t="str">
            <v>72120822621</v>
          </cell>
          <cell r="D123" t="str">
            <v>ISEL  ENAMORADO  ODUARDO</v>
          </cell>
          <cell r="E123" t="str">
            <v>IV</v>
          </cell>
        </row>
        <row r="124">
          <cell r="B124" t="str">
            <v>0353</v>
          </cell>
          <cell r="C124" t="str">
            <v>91071629640</v>
          </cell>
          <cell r="D124" t="str">
            <v>ALFREDO  LOPEZ  ALEMAN</v>
          </cell>
          <cell r="E124" t="str">
            <v>IV</v>
          </cell>
        </row>
        <row r="125">
          <cell r="B125" t="str">
            <v>0009</v>
          </cell>
          <cell r="C125" t="str">
            <v>65110800422</v>
          </cell>
          <cell r="D125" t="str">
            <v>DIOSDADO  VIZCAINO   RODRÍGUEZ</v>
          </cell>
          <cell r="E125" t="str">
            <v>II</v>
          </cell>
        </row>
        <row r="126">
          <cell r="B126" t="str">
            <v>0134</v>
          </cell>
          <cell r="C126" t="str">
            <v>75082505833</v>
          </cell>
          <cell r="D126" t="str">
            <v>MARIANELA  MANCHA  TARAJANO</v>
          </cell>
          <cell r="E126" t="str">
            <v>VI</v>
          </cell>
        </row>
        <row r="127">
          <cell r="B127" t="str">
            <v>0143</v>
          </cell>
          <cell r="C127" t="str">
            <v>77021209074</v>
          </cell>
          <cell r="D127" t="str">
            <v>MAILYN  LORENZO   RODRÍGUEZ</v>
          </cell>
          <cell r="E127" t="str">
            <v>VI</v>
          </cell>
        </row>
        <row r="128">
          <cell r="B128" t="str">
            <v>0145</v>
          </cell>
          <cell r="C128" t="str">
            <v>77071308519</v>
          </cell>
          <cell r="D128" t="str">
            <v>YUDIETH  PALENZUELA   YANES</v>
          </cell>
          <cell r="E128" t="str">
            <v>VI</v>
          </cell>
        </row>
        <row r="129">
          <cell r="B129" t="str">
            <v>0146</v>
          </cell>
          <cell r="C129" t="str">
            <v>77102408513</v>
          </cell>
          <cell r="D129" t="str">
            <v>SHEYLA  NORES   GONZÁLEZ</v>
          </cell>
          <cell r="E129" t="str">
            <v>VI</v>
          </cell>
        </row>
        <row r="130">
          <cell r="B130" t="str">
            <v>0170</v>
          </cell>
          <cell r="C130" t="str">
            <v>74122105065</v>
          </cell>
          <cell r="D130" t="str">
            <v>JAVIEL  PITA   CABALLERO</v>
          </cell>
          <cell r="E130" t="str">
            <v>IV</v>
          </cell>
        </row>
        <row r="131">
          <cell r="B131" t="str">
            <v>0188</v>
          </cell>
          <cell r="C131" t="str">
            <v>81082809140</v>
          </cell>
          <cell r="D131" t="str">
            <v>MICHAEL  DE ARMAS   RODRÍGUEZ</v>
          </cell>
          <cell r="E131" t="str">
            <v>IV</v>
          </cell>
        </row>
        <row r="132">
          <cell r="B132" t="str">
            <v>0193</v>
          </cell>
          <cell r="C132" t="str">
            <v>85102309248</v>
          </cell>
          <cell r="D132" t="str">
            <v>ARTURO  DÁVALOS   MOROS</v>
          </cell>
          <cell r="E132" t="str">
            <v>IV</v>
          </cell>
        </row>
        <row r="133">
          <cell r="B133" t="str">
            <v>0195</v>
          </cell>
          <cell r="C133" t="str">
            <v>89090512026</v>
          </cell>
          <cell r="D133" t="str">
            <v>JOAQUÍN  FERNÁNDEZ   RONDÓN</v>
          </cell>
          <cell r="E133" t="str">
            <v>VI</v>
          </cell>
        </row>
        <row r="134">
          <cell r="B134" t="str">
            <v>0197</v>
          </cell>
          <cell r="C134" t="str">
            <v>66020214249</v>
          </cell>
          <cell r="D134" t="str">
            <v>LUIS ANTONIO  NARANJO   QUINTANA</v>
          </cell>
          <cell r="E134" t="str">
            <v>XV</v>
          </cell>
        </row>
        <row r="135">
          <cell r="B135" t="str">
            <v>03114</v>
          </cell>
          <cell r="C135" t="str">
            <v>81121608207</v>
          </cell>
          <cell r="D135" t="str">
            <v>YOAN   HERNÁNDEZ   MENDEZ</v>
          </cell>
          <cell r="E135" t="str">
            <v>II</v>
          </cell>
        </row>
        <row r="136">
          <cell r="B136" t="str">
            <v>0071</v>
          </cell>
          <cell r="C136" t="str">
            <v>67072816143</v>
          </cell>
          <cell r="D136" t="str">
            <v>FÉLIX  MEDINA   SUÁREZ</v>
          </cell>
          <cell r="E136" t="str">
            <v>IV</v>
          </cell>
        </row>
        <row r="137">
          <cell r="B137" t="str">
            <v>0121</v>
          </cell>
          <cell r="C137" t="str">
            <v>67012521893</v>
          </cell>
          <cell r="D137" t="str">
            <v>ANA MARIA  HERNÁNDEZ   GONZÁLEZ</v>
          </cell>
          <cell r="E137" t="str">
            <v>XV</v>
          </cell>
        </row>
        <row r="138">
          <cell r="B138" t="str">
            <v>0209</v>
          </cell>
          <cell r="C138" t="str">
            <v>69101122122</v>
          </cell>
          <cell r="D138" t="str">
            <v>EDEL  JIMÉNEZ   ALBA</v>
          </cell>
          <cell r="E138" t="str">
            <v>VI</v>
          </cell>
        </row>
        <row r="139">
          <cell r="B139" t="str">
            <v>0253</v>
          </cell>
          <cell r="C139" t="str">
            <v>64010720143</v>
          </cell>
          <cell r="D139" t="str">
            <v>ALBERTO  PÉREZ   FLORES</v>
          </cell>
          <cell r="E139" t="str">
            <v>II</v>
          </cell>
        </row>
        <row r="140">
          <cell r="B140" t="str">
            <v>0255</v>
          </cell>
          <cell r="C140" t="str">
            <v>86081612529</v>
          </cell>
          <cell r="D140" t="str">
            <v>CARLOS ENRIQUE  VELASCO   BLANCO</v>
          </cell>
          <cell r="E140" t="str">
            <v>VI</v>
          </cell>
        </row>
        <row r="141">
          <cell r="B141" t="str">
            <v>0299</v>
          </cell>
          <cell r="C141" t="str">
            <v>90071532404</v>
          </cell>
          <cell r="D141" t="str">
            <v>PABLO  GARCÍA  MARTÍNEZ</v>
          </cell>
          <cell r="E141" t="str">
            <v>IV</v>
          </cell>
        </row>
        <row r="142">
          <cell r="B142" t="str">
            <v>0304</v>
          </cell>
          <cell r="C142" t="str">
            <v>67030304540</v>
          </cell>
          <cell r="D142" t="str">
            <v>EVIS  ACUÑA  BRAVO</v>
          </cell>
          <cell r="E142" t="str">
            <v>VI</v>
          </cell>
        </row>
        <row r="143">
          <cell r="B143" t="str">
            <v>03111</v>
          </cell>
          <cell r="C143" t="str">
            <v>62031621487</v>
          </cell>
          <cell r="D143" t="str">
            <v>FAUSTINO  RODRIGUEZ  RODRIGUEZ</v>
          </cell>
          <cell r="E143" t="str">
            <v>II</v>
          </cell>
        </row>
        <row r="144">
          <cell r="B144" t="str">
            <v>03121</v>
          </cell>
          <cell r="C144" t="str">
            <v>72010305503</v>
          </cell>
          <cell r="D144" t="str">
            <v>RAUL   RODRIGUEZ  SANCHEZ</v>
          </cell>
          <cell r="E144" t="str">
            <v>IV</v>
          </cell>
        </row>
        <row r="145">
          <cell r="B145" t="str">
            <v>0350</v>
          </cell>
          <cell r="C145" t="str">
            <v>70060305903</v>
          </cell>
          <cell r="D145" t="str">
            <v>FRANK  NIEBLA  BERMUDEZ</v>
          </cell>
          <cell r="E145" t="str">
            <v>VI</v>
          </cell>
        </row>
        <row r="146">
          <cell r="B146" t="str">
            <v>0377</v>
          </cell>
          <cell r="C146" t="str">
            <v>74021806780</v>
          </cell>
          <cell r="D146" t="str">
            <v>VLADIMIR   MANSO  GONZÁLEZ</v>
          </cell>
          <cell r="E146" t="str">
            <v>VI</v>
          </cell>
        </row>
        <row r="147">
          <cell r="B147" t="str">
            <v>0383</v>
          </cell>
          <cell r="C147" t="str">
            <v>77060911684</v>
          </cell>
          <cell r="D147" t="str">
            <v>YOSVANY  ECHEVARRÍA  TURIÑO</v>
          </cell>
          <cell r="E147" t="str">
            <v>II</v>
          </cell>
        </row>
        <row r="148">
          <cell r="B148" t="str">
            <v>0393</v>
          </cell>
          <cell r="C148" t="str">
            <v>91042235325</v>
          </cell>
          <cell r="D148" t="str">
            <v>LUIS MIGUEL  MOYA  PEREZ</v>
          </cell>
          <cell r="E148" t="str">
            <v>IV</v>
          </cell>
        </row>
        <row r="149">
          <cell r="B149" t="str">
            <v>0006</v>
          </cell>
          <cell r="C149" t="str">
            <v>60110319785</v>
          </cell>
          <cell r="D149" t="str">
            <v>ALFONSO  COLINA   HURTADO</v>
          </cell>
          <cell r="E149" t="str">
            <v>II</v>
          </cell>
        </row>
        <row r="150">
          <cell r="B150" t="str">
            <v>0125</v>
          </cell>
          <cell r="C150" t="str">
            <v>70051702588</v>
          </cell>
          <cell r="D150" t="str">
            <v>LUIS ORLANDO  MARTIN   MAYONADA</v>
          </cell>
          <cell r="E150" t="str">
            <v>XV</v>
          </cell>
        </row>
        <row r="151">
          <cell r="B151" t="str">
            <v>0128</v>
          </cell>
          <cell r="C151" t="str">
            <v>71040502217</v>
          </cell>
          <cell r="D151" t="str">
            <v>MIRTA  CABRERA  GINORIA</v>
          </cell>
          <cell r="E151" t="str">
            <v>VI</v>
          </cell>
        </row>
        <row r="152">
          <cell r="B152" t="str">
            <v>0165</v>
          </cell>
          <cell r="C152" t="str">
            <v>73112204169</v>
          </cell>
          <cell r="D152" t="str">
            <v>ROLANDO  GÓMEZ   SERRANO</v>
          </cell>
          <cell r="E152" t="str">
            <v>IV</v>
          </cell>
        </row>
        <row r="153">
          <cell r="B153" t="str">
            <v>03108</v>
          </cell>
          <cell r="C153" t="str">
            <v>02011872060</v>
          </cell>
          <cell r="D153" t="str">
            <v>LUIS ANGEL  YERA  PEREZ</v>
          </cell>
          <cell r="E153" t="str">
            <v>VI</v>
          </cell>
        </row>
        <row r="154">
          <cell r="B154" t="str">
            <v>03128</v>
          </cell>
          <cell r="C154" t="str">
            <v>74040127747</v>
          </cell>
          <cell r="D154" t="str">
            <v>ADEL   FERNANDEZ  GONZALEZ</v>
          </cell>
          <cell r="E154" t="str">
            <v>II</v>
          </cell>
        </row>
        <row r="155">
          <cell r="B155" t="str">
            <v>0384</v>
          </cell>
          <cell r="C155" t="str">
            <v>70021206560</v>
          </cell>
          <cell r="D155" t="str">
            <v>JESUS RAFAEL   DELGADO  GESSA</v>
          </cell>
          <cell r="E155" t="str">
            <v>IV</v>
          </cell>
        </row>
        <row r="156">
          <cell r="B156" t="str">
            <v>0029</v>
          </cell>
          <cell r="C156" t="str">
            <v>85022805459</v>
          </cell>
          <cell r="D156" t="str">
            <v>CLAUDIA  LINARES   SOSA</v>
          </cell>
          <cell r="E156" t="str">
            <v>XVI</v>
          </cell>
        </row>
        <row r="157">
          <cell r="B157" t="str">
            <v>0089</v>
          </cell>
          <cell r="C157" t="str">
            <v>80091007502</v>
          </cell>
          <cell r="D157" t="str">
            <v>EDGAR  SÁNCHEZ   OLIVA</v>
          </cell>
          <cell r="E157" t="str">
            <v>X</v>
          </cell>
        </row>
        <row r="158">
          <cell r="B158" t="str">
            <v>0093</v>
          </cell>
          <cell r="C158" t="str">
            <v>65111919779</v>
          </cell>
          <cell r="D158" t="str">
            <v>JANETT ADRIANA  VÁZQUEZ   FANEGO</v>
          </cell>
          <cell r="E158" t="str">
            <v>X</v>
          </cell>
        </row>
        <row r="159">
          <cell r="B159" t="str">
            <v>0180</v>
          </cell>
          <cell r="C159" t="str">
            <v>77012704342</v>
          </cell>
          <cell r="D159" t="str">
            <v>MANUEL  GARCÍA   GUTIERREZ</v>
          </cell>
          <cell r="E159" t="str">
            <v>IV</v>
          </cell>
        </row>
        <row r="160">
          <cell r="B160" t="str">
            <v>0250</v>
          </cell>
          <cell r="C160" t="str">
            <v>92090230750</v>
          </cell>
          <cell r="D160" t="str">
            <v>ARIANNA  PÉREZ   LLANO</v>
          </cell>
          <cell r="E160" t="str">
            <v>VI</v>
          </cell>
        </row>
        <row r="161">
          <cell r="B161" t="str">
            <v>0399</v>
          </cell>
          <cell r="C161" t="str">
            <v>96040706757</v>
          </cell>
          <cell r="D161" t="str">
            <v>ADRIANA  VALERA  CORREA</v>
          </cell>
          <cell r="E161" t="str">
            <v>XIV</v>
          </cell>
        </row>
        <row r="162">
          <cell r="B162" t="str">
            <v>0075</v>
          </cell>
          <cell r="C162" t="str">
            <v>81122102026</v>
          </cell>
          <cell r="D162" t="str">
            <v>JUAN CARLOS  ABDALA   GARCÍA</v>
          </cell>
          <cell r="E162" t="str">
            <v>IV</v>
          </cell>
        </row>
        <row r="163">
          <cell r="B163" t="str">
            <v>0202</v>
          </cell>
          <cell r="C163" t="str">
            <v>73090803027</v>
          </cell>
          <cell r="D163" t="str">
            <v>ABUNDIO  MOYA   PÉREZ</v>
          </cell>
          <cell r="E163" t="str">
            <v>VI</v>
          </cell>
        </row>
        <row r="164">
          <cell r="B164" t="str">
            <v>0208</v>
          </cell>
          <cell r="C164" t="str">
            <v>68100305647</v>
          </cell>
          <cell r="D164" t="str">
            <v>MARTINIANO  HERNÁNDEZ   BARCELÓ</v>
          </cell>
          <cell r="E164" t="str">
            <v>VI</v>
          </cell>
        </row>
        <row r="165">
          <cell r="B165" t="str">
            <v>03110</v>
          </cell>
          <cell r="C165" t="str">
            <v>78090919514</v>
          </cell>
          <cell r="D165" t="str">
            <v>ALYS  GARCÍA   HERNÁNDEZ</v>
          </cell>
          <cell r="E165" t="str">
            <v>XV</v>
          </cell>
        </row>
        <row r="166">
          <cell r="B166" t="str">
            <v>03115</v>
          </cell>
          <cell r="C166" t="str">
            <v>75102109967</v>
          </cell>
          <cell r="D166" t="str">
            <v>GEORLANDY   VENEGA  SANTOS</v>
          </cell>
          <cell r="E166" t="str">
            <v>IV</v>
          </cell>
        </row>
        <row r="167">
          <cell r="B167" t="str">
            <v>0401</v>
          </cell>
          <cell r="C167" t="str">
            <v>92080838904</v>
          </cell>
          <cell r="D167" t="str">
            <v xml:space="preserve">JOSE CARLOS   SANCHEZ   CID </v>
          </cell>
          <cell r="E167" t="str">
            <v>VI</v>
          </cell>
        </row>
        <row r="168">
          <cell r="B168" t="str">
            <v>0194</v>
          </cell>
          <cell r="C168" t="str">
            <v>86030318025</v>
          </cell>
          <cell r="D168" t="str">
            <v>ADRIÁN  RODRÍGUEZ  BARRERAS</v>
          </cell>
          <cell r="E168" t="str">
            <v>IV</v>
          </cell>
        </row>
        <row r="169">
          <cell r="B169" t="str">
            <v>0201</v>
          </cell>
          <cell r="C169" t="str">
            <v>72092607622</v>
          </cell>
          <cell r="D169" t="str">
            <v>ERIBERTO RAÚL  VALDÉS   FONTELA</v>
          </cell>
          <cell r="E169" t="str">
            <v>XV</v>
          </cell>
        </row>
        <row r="170">
          <cell r="B170" t="str">
            <v>0277</v>
          </cell>
          <cell r="C170" t="str">
            <v>60042007981</v>
          </cell>
          <cell r="D170" t="str">
            <v>PATRICIO  HERNÁNDEZ   FÁBREGAS</v>
          </cell>
          <cell r="E170" t="str">
            <v>VI</v>
          </cell>
        </row>
        <row r="171">
          <cell r="B171" t="str">
            <v>0280</v>
          </cell>
          <cell r="C171" t="str">
            <v>66100605447</v>
          </cell>
          <cell r="D171" t="str">
            <v>ALEXIS ELIA  CASTILLO   JIMÉNEZ</v>
          </cell>
          <cell r="E171" t="str">
            <v>VI</v>
          </cell>
        </row>
        <row r="172">
          <cell r="B172" t="str">
            <v>03116</v>
          </cell>
          <cell r="C172" t="str">
            <v>84120218064</v>
          </cell>
          <cell r="D172" t="str">
            <v>DUANY RICHARD  VIGO  MARRERO</v>
          </cell>
          <cell r="E172" t="str">
            <v>IV</v>
          </cell>
        </row>
        <row r="173">
          <cell r="B173" t="str">
            <v>0385</v>
          </cell>
          <cell r="C173" t="str">
            <v>65120808422</v>
          </cell>
          <cell r="D173" t="str">
            <v>HECTOR EUTIQUIO  MOYARES   RAMOS</v>
          </cell>
          <cell r="E173" t="str">
            <v>V</v>
          </cell>
        </row>
        <row r="174">
          <cell r="B174" t="str">
            <v>0114</v>
          </cell>
          <cell r="C174" t="str">
            <v>61022414468</v>
          </cell>
          <cell r="D174" t="str">
            <v>FERNANDO  RODRÍGUEZ   CRUZ</v>
          </cell>
          <cell r="E174" t="str">
            <v>VI</v>
          </cell>
        </row>
        <row r="175">
          <cell r="B175" t="str">
            <v>0116</v>
          </cell>
          <cell r="C175" t="str">
            <v>65022214076</v>
          </cell>
          <cell r="D175" t="str">
            <v>LIDISMIR DOROTEA  VEGA   ARENA</v>
          </cell>
          <cell r="E175" t="str">
            <v>VI</v>
          </cell>
        </row>
        <row r="176">
          <cell r="B176" t="str">
            <v>0126</v>
          </cell>
          <cell r="C176" t="str">
            <v>70092908981</v>
          </cell>
          <cell r="D176" t="str">
            <v>LUIS ROBERTO  ALMAGUER   SOLIS</v>
          </cell>
          <cell r="E176" t="str">
            <v>XV</v>
          </cell>
        </row>
        <row r="177">
          <cell r="B177" t="str">
            <v>0129</v>
          </cell>
          <cell r="C177" t="str">
            <v>71122510580</v>
          </cell>
          <cell r="D177" t="str">
            <v>NESTOR ERITH  HERNÁNDEZ   MENA</v>
          </cell>
          <cell r="E177" t="str">
            <v>VI</v>
          </cell>
        </row>
        <row r="178">
          <cell r="B178" t="str">
            <v>0161</v>
          </cell>
          <cell r="C178" t="str">
            <v>70100309809</v>
          </cell>
          <cell r="D178" t="str">
            <v>RAMÓN  SALINA   RICARDO</v>
          </cell>
          <cell r="E178" t="str">
            <v>IV</v>
          </cell>
        </row>
        <row r="179">
          <cell r="B179" t="str">
            <v>0212</v>
          </cell>
          <cell r="C179" t="str">
            <v>80072419106</v>
          </cell>
          <cell r="D179" t="str">
            <v>YOSVANY  PRIETO   MERIÑO</v>
          </cell>
          <cell r="E179" t="str">
            <v>VI</v>
          </cell>
        </row>
        <row r="180">
          <cell r="B180" t="str">
            <v>0276</v>
          </cell>
          <cell r="C180" t="str">
            <v>85052422029</v>
          </cell>
          <cell r="D180" t="str">
            <v>JORGE LUIS  SAAVEDRA   GARCÍA</v>
          </cell>
          <cell r="E180" t="str">
            <v>VI</v>
          </cell>
        </row>
        <row r="181">
          <cell r="B181" t="str">
            <v>0307</v>
          </cell>
          <cell r="C181" t="str">
            <v>93011820501</v>
          </cell>
          <cell r="D181" t="str">
            <v>ANNIER   CHAVEZ   LECTO</v>
          </cell>
          <cell r="E181" t="str">
            <v>IV</v>
          </cell>
        </row>
        <row r="182">
          <cell r="B182" t="str">
            <v>03104</v>
          </cell>
          <cell r="C182" t="str">
            <v>79121822300</v>
          </cell>
          <cell r="D182" t="str">
            <v>ROBERQUI  HECHAVARRIA  ALBA</v>
          </cell>
          <cell r="E182" t="str">
            <v>VI</v>
          </cell>
        </row>
        <row r="183">
          <cell r="B183" t="str">
            <v>03155</v>
          </cell>
          <cell r="C183" t="str">
            <v>83040318907</v>
          </cell>
          <cell r="D183" t="str">
            <v>SERGIO YANSEL  SARMIENTO  CRUZ</v>
          </cell>
          <cell r="E183" t="str">
            <v>VI</v>
          </cell>
        </row>
        <row r="184">
          <cell r="B184" t="str">
            <v>0335</v>
          </cell>
          <cell r="C184" t="str">
            <v>90111741222</v>
          </cell>
          <cell r="D184" t="str">
            <v>CARLOS  COBIRLLA  AGUILERA</v>
          </cell>
          <cell r="E184" t="str">
            <v>II</v>
          </cell>
        </row>
        <row r="185">
          <cell r="B185" t="str">
            <v>0376</v>
          </cell>
          <cell r="C185" t="str">
            <v>72012608486</v>
          </cell>
          <cell r="D185" t="str">
            <v>OSMANIS  FERNANDEZ  ANZARDO</v>
          </cell>
          <cell r="E185" t="str">
            <v>II</v>
          </cell>
        </row>
        <row r="186">
          <cell r="B186" t="str">
            <v>0381</v>
          </cell>
          <cell r="C186" t="str">
            <v>69032323108</v>
          </cell>
          <cell r="D186" t="str">
            <v>ALEXIS  RODRÍGUEZ  CARRALERO</v>
          </cell>
          <cell r="E186" t="str">
            <v>IV</v>
          </cell>
        </row>
        <row r="187">
          <cell r="B187" t="str">
            <v>0001</v>
          </cell>
          <cell r="C187" t="str">
            <v>68100113668</v>
          </cell>
          <cell r="D187" t="str">
            <v>ALFREDO  IGARZA   BARRIEL</v>
          </cell>
          <cell r="E187" t="str">
            <v>II</v>
          </cell>
        </row>
        <row r="188">
          <cell r="B188" t="str">
            <v>0018</v>
          </cell>
          <cell r="C188" t="str">
            <v>74010610566</v>
          </cell>
          <cell r="D188" t="str">
            <v>JOSE ALAIN  MASSO   ALMENARES</v>
          </cell>
          <cell r="E188" t="str">
            <v>II</v>
          </cell>
        </row>
        <row r="189">
          <cell r="B189" t="str">
            <v>0021</v>
          </cell>
          <cell r="C189" t="str">
            <v>81052023586</v>
          </cell>
          <cell r="D189" t="str">
            <v>ILIAT  REVILLA   BARRIENTOS</v>
          </cell>
          <cell r="E189" t="str">
            <v>II</v>
          </cell>
        </row>
        <row r="190">
          <cell r="B190" t="str">
            <v>0023</v>
          </cell>
          <cell r="C190" t="str">
            <v>85071026793</v>
          </cell>
          <cell r="D190" t="str">
            <v>DIUNEIKY  GIRÓN   NOA</v>
          </cell>
          <cell r="E190" t="str">
            <v>II</v>
          </cell>
        </row>
        <row r="191">
          <cell r="B191" t="str">
            <v>0072</v>
          </cell>
          <cell r="C191" t="str">
            <v>74100311048</v>
          </cell>
          <cell r="D191" t="str">
            <v>ALEXANDER  MARTÍNEZ   VIDAL</v>
          </cell>
          <cell r="E191" t="str">
            <v>IV</v>
          </cell>
        </row>
        <row r="192">
          <cell r="B192" t="str">
            <v>0119</v>
          </cell>
          <cell r="C192" t="str">
            <v>66010807008</v>
          </cell>
          <cell r="D192" t="str">
            <v>ALFREDO  RODRÍGUEZ   LEÓN</v>
          </cell>
          <cell r="E192" t="str">
            <v>VI</v>
          </cell>
        </row>
        <row r="193">
          <cell r="B193" t="str">
            <v>0131</v>
          </cell>
          <cell r="C193" t="str">
            <v>73092710173</v>
          </cell>
          <cell r="D193" t="str">
            <v>GRISEL  ORTEGA   ALVAREZ</v>
          </cell>
          <cell r="E193" t="str">
            <v>VI</v>
          </cell>
        </row>
        <row r="194">
          <cell r="B194" t="str">
            <v>0149</v>
          </cell>
          <cell r="C194" t="str">
            <v>80121023416</v>
          </cell>
          <cell r="D194" t="str">
            <v>LEYANNE  MEDINA   SANABIA</v>
          </cell>
          <cell r="E194" t="str">
            <v>VI</v>
          </cell>
        </row>
        <row r="195">
          <cell r="B195" t="str">
            <v>0200</v>
          </cell>
          <cell r="C195" t="str">
            <v>68092207224</v>
          </cell>
          <cell r="D195" t="str">
            <v>YOELKIS  VIAMONTE   MENDOZA</v>
          </cell>
          <cell r="E195" t="str">
            <v>XV</v>
          </cell>
        </row>
        <row r="196">
          <cell r="B196" t="str">
            <v>0211</v>
          </cell>
          <cell r="C196" t="str">
            <v>75020713705</v>
          </cell>
          <cell r="D196" t="str">
            <v>ARNULFO EDGAR  LUNA   MENDOZA</v>
          </cell>
          <cell r="E196" t="str">
            <v>VI</v>
          </cell>
        </row>
        <row r="197">
          <cell r="B197" t="str">
            <v>0105</v>
          </cell>
          <cell r="C197" t="str">
            <v>64061801112</v>
          </cell>
          <cell r="D197" t="str">
            <v>DANIA  BERETERVIDE   DOPICO</v>
          </cell>
          <cell r="E197" t="str">
            <v>X</v>
          </cell>
        </row>
        <row r="198">
          <cell r="B198" t="str">
            <v>0107</v>
          </cell>
          <cell r="C198" t="str">
            <v>65082401895</v>
          </cell>
          <cell r="D198" t="str">
            <v>DOLORES  RETURETA   ROJO</v>
          </cell>
          <cell r="E198" t="str">
            <v>X</v>
          </cell>
        </row>
        <row r="199">
          <cell r="B199" t="str">
            <v>0258</v>
          </cell>
          <cell r="C199" t="str">
            <v>82080307612</v>
          </cell>
          <cell r="D199" t="str">
            <v>SUILEN  REYES   SUÁREZ</v>
          </cell>
          <cell r="E199" t="str">
            <v>XVI</v>
          </cell>
        </row>
        <row r="200">
          <cell r="B200" t="str">
            <v>03105</v>
          </cell>
          <cell r="C200" t="str">
            <v>83102119051</v>
          </cell>
          <cell r="D200" t="str">
            <v>ISIS IVETTE  ESCALONA  LEYVA</v>
          </cell>
          <cell r="E200" t="str">
            <v>XIV</v>
          </cell>
        </row>
        <row r="201">
          <cell r="B201" t="str">
            <v>0341</v>
          </cell>
          <cell r="C201" t="str">
            <v>99011007555</v>
          </cell>
          <cell r="D201" t="str">
            <v>MAIYELIN   VERA  VALDÉS</v>
          </cell>
          <cell r="E201" t="str">
            <v>X</v>
          </cell>
        </row>
        <row r="202">
          <cell r="B202" t="str">
            <v>0345</v>
          </cell>
          <cell r="C202" t="str">
            <v>81100223416</v>
          </cell>
          <cell r="D202" t="str">
            <v>MARUCHA  SERRET  ROJAS</v>
          </cell>
          <cell r="E202" t="str">
            <v>X</v>
          </cell>
        </row>
        <row r="203">
          <cell r="B203" t="str">
            <v>0032</v>
          </cell>
          <cell r="C203" t="str">
            <v>64030112417</v>
          </cell>
          <cell r="D203" t="str">
            <v>TERESA DE LA CARIDAD  GARCÍA   BOLAÑOS</v>
          </cell>
          <cell r="E203" t="str">
            <v>I</v>
          </cell>
        </row>
        <row r="204">
          <cell r="B204" t="str">
            <v>0246</v>
          </cell>
          <cell r="C204" t="str">
            <v>74092311300</v>
          </cell>
          <cell r="D204" t="str">
            <v>YORGENIS  RAMÍREZ   VELÁZQUEZ</v>
          </cell>
          <cell r="E204" t="str">
            <v>III</v>
          </cell>
        </row>
        <row r="205">
          <cell r="B205" t="str">
            <v>03133</v>
          </cell>
          <cell r="C205" t="str">
            <v>65051504181</v>
          </cell>
          <cell r="D205" t="str">
            <v>JOSE LUIS  CATURLA  TERRY</v>
          </cell>
          <cell r="E205" t="str">
            <v>III</v>
          </cell>
        </row>
        <row r="206">
          <cell r="B206" t="str">
            <v>03140</v>
          </cell>
          <cell r="C206" t="str">
            <v>69062916800</v>
          </cell>
          <cell r="D206" t="str">
            <v>LEONARDO  PEREZ  RAMIREZ</v>
          </cell>
          <cell r="E206" t="str">
            <v>X</v>
          </cell>
        </row>
        <row r="207">
          <cell r="B207" t="str">
            <v>03145</v>
          </cell>
          <cell r="C207" t="str">
            <v>06070566486</v>
          </cell>
          <cell r="D207" t="str">
            <v>YASER RENE  LOPEZ  BLANCO</v>
          </cell>
          <cell r="E207" t="str">
            <v>III</v>
          </cell>
        </row>
        <row r="208">
          <cell r="B208" t="str">
            <v>0366</v>
          </cell>
          <cell r="C208" t="str">
            <v>69073008505</v>
          </cell>
          <cell r="D208" t="str">
            <v>REMBERTO  GONZÁLEZ  MORALES</v>
          </cell>
          <cell r="E208" t="str">
            <v>XVI</v>
          </cell>
        </row>
        <row r="209">
          <cell r="B209" t="str">
            <v>0367</v>
          </cell>
          <cell r="C209" t="str">
            <v>88090535229</v>
          </cell>
          <cell r="D209" t="str">
            <v>ARIOLKIS  RODRÍGUEZ  NUEVO</v>
          </cell>
          <cell r="E209" t="str">
            <v>III</v>
          </cell>
        </row>
        <row r="210">
          <cell r="B210" t="str">
            <v>0375</v>
          </cell>
          <cell r="C210" t="str">
            <v>98111206907</v>
          </cell>
          <cell r="D210" t="str">
            <v>ERNESTO  GUERRA  MATA</v>
          </cell>
          <cell r="E210" t="str">
            <v>III</v>
          </cell>
        </row>
        <row r="211">
          <cell r="B211" t="str">
            <v>0395</v>
          </cell>
          <cell r="C211" t="str">
            <v>63122918283</v>
          </cell>
          <cell r="D211" t="str">
            <v>CARLOS   DIAZ  ORDAZ</v>
          </cell>
          <cell r="E211" t="str">
            <v>III</v>
          </cell>
        </row>
        <row r="212">
          <cell r="B212" t="str">
            <v>0404</v>
          </cell>
          <cell r="C212" t="str">
            <v>68102901504</v>
          </cell>
          <cell r="D212" t="str">
            <v>ALBERTO  SANTANDER   POZO</v>
          </cell>
          <cell r="E212" t="str">
            <v>X</v>
          </cell>
        </row>
        <row r="213">
          <cell r="B213" t="str">
            <v>0117</v>
          </cell>
          <cell r="C213" t="str">
            <v>65073102769</v>
          </cell>
          <cell r="D213" t="str">
            <v>RAÚL  PAVÓN   FUENTES</v>
          </cell>
          <cell r="E213" t="str">
            <v>XIV</v>
          </cell>
        </row>
        <row r="214">
          <cell r="B214" t="str">
            <v>03141</v>
          </cell>
          <cell r="C214" t="str">
            <v>91071224652</v>
          </cell>
          <cell r="D214" t="str">
            <v>DANAY  GUZMAN  BORGES</v>
          </cell>
          <cell r="E214" t="str">
            <v>VI</v>
          </cell>
        </row>
        <row r="215">
          <cell r="B215" t="str">
            <v>03150</v>
          </cell>
          <cell r="C215" t="str">
            <v>86103105175</v>
          </cell>
          <cell r="D215" t="str">
            <v>ALIUSKA LOURDES  SANCHEZ  HERNANDEZ</v>
          </cell>
          <cell r="E215" t="str">
            <v>VI</v>
          </cell>
        </row>
        <row r="216">
          <cell r="B216" t="str">
            <v>0333</v>
          </cell>
          <cell r="C216" t="str">
            <v>90050622896</v>
          </cell>
          <cell r="D216" t="str">
            <v>MARTHA BRENDA  DÍAZ  DELGADO</v>
          </cell>
          <cell r="E216" t="str">
            <v>XVI</v>
          </cell>
        </row>
        <row r="217">
          <cell r="B217" t="str">
            <v>0101</v>
          </cell>
          <cell r="C217" t="str">
            <v>79120206145</v>
          </cell>
          <cell r="D217" t="str">
            <v>DAUNIER  HERNÁNDEZ   TRUJILLO</v>
          </cell>
          <cell r="E217" t="str">
            <v>X</v>
          </cell>
        </row>
        <row r="218">
          <cell r="B218" t="str">
            <v>0262</v>
          </cell>
          <cell r="C218" t="str">
            <v>66042814748</v>
          </cell>
          <cell r="D218" t="str">
            <v>FRANCISCO JAVIER  CASTELLÓN   BARTROLI</v>
          </cell>
          <cell r="E218" t="str">
            <v>XVI</v>
          </cell>
        </row>
        <row r="219">
          <cell r="B219" t="str">
            <v>03153</v>
          </cell>
          <cell r="C219" t="str">
            <v>90050928909</v>
          </cell>
          <cell r="D219" t="str">
            <v>EDUARDO   FORTE  MARQUEZ</v>
          </cell>
          <cell r="E219" t="str">
            <v>X</v>
          </cell>
        </row>
        <row r="220">
          <cell r="B220" t="str">
            <v>0331</v>
          </cell>
          <cell r="C220" t="str">
            <v>96093008988</v>
          </cell>
          <cell r="D220" t="str">
            <v>ALEJANDRO   RAMÍREZ  COMESAÑAS</v>
          </cell>
          <cell r="E220" t="str">
            <v>X</v>
          </cell>
        </row>
        <row r="221">
          <cell r="B221" t="str">
            <v>0041</v>
          </cell>
          <cell r="C221" t="str">
            <v>71071214350</v>
          </cell>
          <cell r="D221" t="str">
            <v>YAMILA  JO   MARRERO</v>
          </cell>
          <cell r="E221" t="str">
            <v>V</v>
          </cell>
        </row>
        <row r="222">
          <cell r="B222" t="str">
            <v>0046</v>
          </cell>
          <cell r="C222" t="str">
            <v>62021500702</v>
          </cell>
          <cell r="D222" t="str">
            <v>ROBERTO  PADILLA   COLAO</v>
          </cell>
          <cell r="E222" t="str">
            <v>III</v>
          </cell>
        </row>
        <row r="223">
          <cell r="B223" t="str">
            <v>0259</v>
          </cell>
          <cell r="C223" t="str">
            <v>74121822567</v>
          </cell>
          <cell r="D223" t="str">
            <v>HASLEMER  SOTOLONGO   CUZA</v>
          </cell>
          <cell r="E223" t="str">
            <v>XVI</v>
          </cell>
        </row>
        <row r="224">
          <cell r="B224" t="str">
            <v>0400</v>
          </cell>
          <cell r="C224" t="str">
            <v>72030707262</v>
          </cell>
          <cell r="D224" t="str">
            <v>ROGER  ONDARSE  ROJAS</v>
          </cell>
          <cell r="E224" t="str">
            <v>X</v>
          </cell>
        </row>
        <row r="225">
          <cell r="B225" t="str">
            <v>0077</v>
          </cell>
          <cell r="C225" t="str">
            <v>63010531600</v>
          </cell>
          <cell r="D225" t="str">
            <v>HERMINIO  LAGARZA   ACOSTA</v>
          </cell>
          <cell r="E225" t="str">
            <v>III</v>
          </cell>
        </row>
        <row r="226">
          <cell r="B226" t="str">
            <v>0081</v>
          </cell>
          <cell r="C226" t="str">
            <v>91102621066</v>
          </cell>
          <cell r="D226" t="str">
            <v>ERNESTO  SÁNCHEZ   COLUMBIÉ</v>
          </cell>
          <cell r="E226" t="str">
            <v>III</v>
          </cell>
        </row>
        <row r="227">
          <cell r="B227" t="str">
            <v>0083</v>
          </cell>
          <cell r="C227" t="str">
            <v>68041802704</v>
          </cell>
          <cell r="D227" t="str">
            <v>ALEJANDRO  MONTAÑA   RIVERA</v>
          </cell>
          <cell r="E227" t="str">
            <v>V</v>
          </cell>
        </row>
        <row r="228">
          <cell r="B228" t="str">
            <v>03122</v>
          </cell>
          <cell r="C228" t="str">
            <v>79042502401</v>
          </cell>
          <cell r="D228" t="str">
            <v>ROLANDO  RODRIGUEZ  GONZALEZ</v>
          </cell>
          <cell r="E228" t="str">
            <v>III</v>
          </cell>
        </row>
        <row r="229">
          <cell r="B229" t="str">
            <v>0044</v>
          </cell>
          <cell r="C229" t="str">
            <v>64042014641</v>
          </cell>
          <cell r="D229" t="str">
            <v>ABEL ERNESTO  URGELLES  GARRIDO</v>
          </cell>
          <cell r="E229" t="str">
            <v>IV</v>
          </cell>
        </row>
        <row r="230">
          <cell r="B230" t="str">
            <v>0045</v>
          </cell>
          <cell r="C230" t="str">
            <v>70102227647</v>
          </cell>
          <cell r="D230" t="str">
            <v>PABLO  PÉREZ   TORRES</v>
          </cell>
          <cell r="E230" t="str">
            <v>IV</v>
          </cell>
        </row>
        <row r="231">
          <cell r="B231" t="str">
            <v>0049</v>
          </cell>
          <cell r="C231" t="str">
            <v>61081602442</v>
          </cell>
          <cell r="D231" t="str">
            <v>OMAR  VEGA   SIERRA</v>
          </cell>
          <cell r="E231" t="str">
            <v>III</v>
          </cell>
        </row>
        <row r="232">
          <cell r="B232" t="str">
            <v>0050</v>
          </cell>
          <cell r="C232" t="str">
            <v>62061831389</v>
          </cell>
          <cell r="D232" t="str">
            <v>ARNALDO  BLANCO   CARDOSO</v>
          </cell>
          <cell r="E232" t="str">
            <v>III</v>
          </cell>
        </row>
        <row r="233">
          <cell r="B233" t="str">
            <v>0055</v>
          </cell>
          <cell r="C233" t="str">
            <v>67011332047</v>
          </cell>
          <cell r="D233" t="str">
            <v>ROBERTO  AGUIRREZABAL   HOPUY</v>
          </cell>
          <cell r="E233" t="str">
            <v>III</v>
          </cell>
        </row>
        <row r="234">
          <cell r="B234" t="str">
            <v>0058</v>
          </cell>
          <cell r="C234" t="str">
            <v>71071313366</v>
          </cell>
          <cell r="D234" t="str">
            <v>MELVIN  PADRÓN   FLEITAS</v>
          </cell>
          <cell r="E234" t="str">
            <v>III</v>
          </cell>
        </row>
        <row r="235">
          <cell r="B235" t="str">
            <v>0063</v>
          </cell>
          <cell r="C235" t="str">
            <v>79080302984</v>
          </cell>
          <cell r="D235" t="str">
            <v>LIOSBEL  VALDÉS   HERRERA</v>
          </cell>
          <cell r="E235" t="str">
            <v>IV</v>
          </cell>
        </row>
        <row r="236">
          <cell r="B236" t="str">
            <v>0067</v>
          </cell>
          <cell r="C236" t="str">
            <v>61121029863</v>
          </cell>
          <cell r="D236" t="str">
            <v>JORGE LUIS  MARTÍNEZ   GONZÁLEZ</v>
          </cell>
          <cell r="E236" t="str">
            <v>III</v>
          </cell>
        </row>
        <row r="237">
          <cell r="B237" t="str">
            <v>0080</v>
          </cell>
          <cell r="C237" t="str">
            <v>88082434142</v>
          </cell>
          <cell r="D237" t="str">
            <v>REGINO  MARRERO   TAMAYO</v>
          </cell>
          <cell r="E237" t="str">
            <v>IV</v>
          </cell>
        </row>
        <row r="238">
          <cell r="B238" t="str">
            <v>0169</v>
          </cell>
          <cell r="C238" t="str">
            <v>74120502342</v>
          </cell>
          <cell r="D238" t="str">
            <v>VLADIMIR   CLARO   NIKOLAIEVA</v>
          </cell>
          <cell r="E238" t="str">
            <v>III</v>
          </cell>
        </row>
        <row r="239">
          <cell r="B239" t="str">
            <v>0263</v>
          </cell>
          <cell r="C239" t="str">
            <v>77042205726</v>
          </cell>
          <cell r="D239" t="str">
            <v>ARMANDO  ÁLVAREZ   FERNÁNDEZ</v>
          </cell>
          <cell r="E239" t="str">
            <v>XVI</v>
          </cell>
        </row>
        <row r="240">
          <cell r="B240" t="str">
            <v>0274</v>
          </cell>
          <cell r="C240" t="str">
            <v>65090924603</v>
          </cell>
          <cell r="D240" t="str">
            <v>JORGE PABLO  RODRÍGUEZ   SÁNCHEZ</v>
          </cell>
          <cell r="E240" t="str">
            <v>VI</v>
          </cell>
        </row>
        <row r="241">
          <cell r="B241" t="str">
            <v>0283</v>
          </cell>
          <cell r="C241" t="str">
            <v>80022600820</v>
          </cell>
          <cell r="D241" t="str">
            <v>JORJAN  OLIVERA   MONTANO</v>
          </cell>
          <cell r="E241" t="str">
            <v>X</v>
          </cell>
        </row>
        <row r="242">
          <cell r="B242" t="str">
            <v>0285</v>
          </cell>
          <cell r="C242" t="str">
            <v>83112329161</v>
          </cell>
          <cell r="D242" t="str">
            <v>OSMEL IGNACIO  FERNÁNDEZ   CAMPILLO</v>
          </cell>
          <cell r="E242" t="str">
            <v>IV</v>
          </cell>
        </row>
        <row r="243">
          <cell r="B243" t="str">
            <v>0290</v>
          </cell>
          <cell r="C243" t="str">
            <v>91081728103</v>
          </cell>
          <cell r="D243" t="str">
            <v>LÁZARO REINIER  RODRÍGUEZ  RAVELO</v>
          </cell>
          <cell r="E243" t="str">
            <v>VI</v>
          </cell>
        </row>
        <row r="244">
          <cell r="B244" t="str">
            <v>0294</v>
          </cell>
          <cell r="C244" t="str">
            <v>66091013022</v>
          </cell>
          <cell r="D244" t="str">
            <v>LUIS ALBERTO  PITA  BODAÑO</v>
          </cell>
          <cell r="E244" t="str">
            <v>IV</v>
          </cell>
        </row>
        <row r="245">
          <cell r="B245" t="str">
            <v>03113</v>
          </cell>
          <cell r="C245" t="str">
            <v>95102746105</v>
          </cell>
          <cell r="D245" t="str">
            <v>MICHEL  BARZAGA  URQUIZA</v>
          </cell>
          <cell r="E245" t="str">
            <v>VI</v>
          </cell>
        </row>
        <row r="246">
          <cell r="B246" t="str">
            <v>03119</v>
          </cell>
          <cell r="C246" t="str">
            <v>91111948221</v>
          </cell>
          <cell r="D246" t="str">
            <v>OSMAR MANUEL  VAILLANT  QUEZADA</v>
          </cell>
          <cell r="E246" t="str">
            <v>VI</v>
          </cell>
        </row>
        <row r="247">
          <cell r="B247" t="str">
            <v>03131</v>
          </cell>
          <cell r="C247" t="str">
            <v>87010707708</v>
          </cell>
          <cell r="D247" t="str">
            <v>OSMEL LEONARDO  ZAMORA  PEREZ</v>
          </cell>
          <cell r="E247" t="str">
            <v>III</v>
          </cell>
        </row>
        <row r="248">
          <cell r="B248" t="str">
            <v>03142</v>
          </cell>
          <cell r="C248" t="str">
            <v>89102223545</v>
          </cell>
          <cell r="D248" t="str">
            <v>YANSEL  GONZALEZ  VARELA</v>
          </cell>
          <cell r="E248" t="str">
            <v>III</v>
          </cell>
        </row>
        <row r="249">
          <cell r="B249" t="str">
            <v>03143</v>
          </cell>
          <cell r="C249" t="str">
            <v>64092729644</v>
          </cell>
          <cell r="D249" t="str">
            <v>DANIEL SANTIAGO  RAMOS  VALLS</v>
          </cell>
          <cell r="E249" t="str">
            <v>IV</v>
          </cell>
        </row>
        <row r="250">
          <cell r="B250" t="str">
            <v>03147</v>
          </cell>
          <cell r="C250" t="str">
            <v>66042411566</v>
          </cell>
          <cell r="D250" t="str">
            <v>BENIGNO  GONZALEZ  ORTIZ</v>
          </cell>
          <cell r="E250" t="str">
            <v>IV</v>
          </cell>
        </row>
        <row r="251">
          <cell r="B251" t="str">
            <v>03154</v>
          </cell>
          <cell r="C251" t="str">
            <v>89020220382</v>
          </cell>
          <cell r="D251" t="str">
            <v>ARIEL  PEÑA   NAPOLES</v>
          </cell>
          <cell r="E251" t="str">
            <v>VI</v>
          </cell>
        </row>
        <row r="252">
          <cell r="B252" t="str">
            <v>0354</v>
          </cell>
          <cell r="C252" t="str">
            <v>65032530424</v>
          </cell>
          <cell r="D252" t="str">
            <v>DIMAS MARCOS  IBALBIA  PAIROL</v>
          </cell>
          <cell r="E252" t="str">
            <v>IV</v>
          </cell>
        </row>
        <row r="253">
          <cell r="B253" t="str">
            <v>0358</v>
          </cell>
          <cell r="C253" t="str">
            <v>76092624989</v>
          </cell>
          <cell r="D253" t="str">
            <v>ALEXEI  BERNIS  VILTRES</v>
          </cell>
          <cell r="E253" t="str">
            <v>IV</v>
          </cell>
        </row>
        <row r="254">
          <cell r="B254" t="str">
            <v>0369</v>
          </cell>
          <cell r="C254" t="str">
            <v>84070620820</v>
          </cell>
          <cell r="D254" t="str">
            <v>EMIGDIO  JIMÉNEZ  PEÑA</v>
          </cell>
          <cell r="E254" t="str">
            <v>XIV</v>
          </cell>
        </row>
        <row r="255">
          <cell r="B255" t="str">
            <v>0388</v>
          </cell>
          <cell r="C255" t="str">
            <v>91071528909</v>
          </cell>
          <cell r="D255" t="str">
            <v>NOEL  FERNÁNDEZ  VARELA</v>
          </cell>
          <cell r="E255" t="str">
            <v>VI</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AU16"/>
  <sheetViews>
    <sheetView tabSelected="1" topLeftCell="A12" zoomScale="115" zoomScaleNormal="115" workbookViewId="0">
      <selection activeCell="AW13" sqref="AW13"/>
    </sheetView>
  </sheetViews>
  <sheetFormatPr baseColWidth="10" defaultColWidth="9.140625" defaultRowHeight="15" x14ac:dyDescent="0.25"/>
  <cols>
    <col min="3" max="3" width="11.42578125" customWidth="1"/>
    <col min="4" max="4" width="12.42578125" customWidth="1"/>
    <col min="5" max="5" width="28.5703125" customWidth="1"/>
    <col min="9" max="9" width="5.28515625" customWidth="1"/>
    <col min="10" max="10" width="5.85546875" customWidth="1"/>
    <col min="11" max="14" width="4.7109375" customWidth="1"/>
    <col min="15" max="15" width="6.7109375" customWidth="1"/>
    <col min="16" max="19" width="6.85546875" customWidth="1"/>
    <col min="20" max="20" width="9.28515625" customWidth="1"/>
    <col min="21" max="24" width="4.7109375" customWidth="1"/>
    <col min="25" max="25" width="6.7109375" customWidth="1"/>
    <col min="26" max="29" width="6.85546875" customWidth="1"/>
    <col min="30" max="30" width="9.28515625" customWidth="1"/>
    <col min="31" max="32" width="4.7109375" customWidth="1"/>
    <col min="33" max="33" width="6.7109375" customWidth="1"/>
    <col min="34" max="37" width="6.85546875" customWidth="1"/>
    <col min="38" max="38" width="9.28515625" customWidth="1"/>
    <col min="39" max="39" width="13.42578125" customWidth="1"/>
    <col min="40" max="42" width="6.7109375" customWidth="1"/>
    <col min="45" max="45" width="14.42578125" customWidth="1"/>
    <col min="46" max="46" width="11.42578125" bestFit="1" customWidth="1"/>
    <col min="47" max="47" width="21" customWidth="1"/>
  </cols>
  <sheetData>
    <row r="3" spans="2:47" ht="15.75" thickBot="1" x14ac:dyDescent="0.3"/>
    <row r="4" spans="2:47" ht="132" customHeight="1" thickBot="1" x14ac:dyDescent="0.4">
      <c r="B4" s="28"/>
      <c r="C4" s="25"/>
      <c r="D4" s="25"/>
      <c r="E4" s="29"/>
      <c r="F4" s="29"/>
      <c r="G4" s="29"/>
      <c r="H4" s="29"/>
      <c r="I4" s="29"/>
      <c r="J4" s="29"/>
      <c r="K4" s="29"/>
      <c r="L4" s="29"/>
      <c r="M4" s="29"/>
      <c r="N4" s="29"/>
      <c r="O4" s="29"/>
      <c r="P4" s="30"/>
      <c r="Q4" s="42"/>
      <c r="R4" s="42"/>
      <c r="S4" s="42"/>
      <c r="T4" s="42"/>
      <c r="U4" s="22" t="s">
        <v>7</v>
      </c>
      <c r="V4" s="23"/>
      <c r="W4" s="22" t="s">
        <v>8</v>
      </c>
      <c r="X4" s="24"/>
      <c r="Y4" s="1" t="s">
        <v>3</v>
      </c>
      <c r="Z4" s="2"/>
      <c r="AA4" s="42"/>
      <c r="AB4" s="42"/>
      <c r="AC4" s="42"/>
      <c r="AD4" s="42"/>
      <c r="AF4" s="23"/>
      <c r="AH4" s="2"/>
      <c r="AI4" s="42"/>
      <c r="AJ4" s="42"/>
      <c r="AK4" s="42"/>
      <c r="AL4" s="42"/>
    </row>
    <row r="5" spans="2:47" ht="18.75" x14ac:dyDescent="0.25">
      <c r="B5" s="31"/>
      <c r="C5" s="25"/>
      <c r="D5" s="25"/>
      <c r="E5" s="32"/>
      <c r="F5" s="47"/>
      <c r="G5" s="47"/>
      <c r="H5" s="47"/>
      <c r="I5" s="47"/>
      <c r="J5" s="47"/>
      <c r="K5" s="47"/>
      <c r="L5" s="47"/>
      <c r="M5" s="47"/>
      <c r="N5" s="47"/>
      <c r="O5" s="48"/>
      <c r="P5" s="46"/>
      <c r="Q5" s="45"/>
      <c r="R5" s="45"/>
      <c r="S5" s="45"/>
      <c r="T5" s="45"/>
      <c r="U5" s="47"/>
      <c r="V5" s="47"/>
      <c r="W5" s="47"/>
      <c r="X5" s="47"/>
      <c r="Y5" s="48"/>
      <c r="Z5" s="46"/>
      <c r="AA5" s="45"/>
      <c r="AB5" s="45"/>
      <c r="AC5" s="45"/>
      <c r="AD5" s="45"/>
      <c r="AE5" s="47"/>
      <c r="AF5" s="47"/>
      <c r="AG5" s="48"/>
      <c r="AH5" s="46"/>
      <c r="AI5" s="45"/>
      <c r="AJ5" s="45"/>
      <c r="AK5" s="45"/>
      <c r="AL5" s="45"/>
    </row>
    <row r="6" spans="2:47" s="49" customFormat="1" ht="18.75" x14ac:dyDescent="0.25">
      <c r="B6" s="43"/>
      <c r="C6" s="25"/>
      <c r="D6" s="25"/>
      <c r="E6" s="32"/>
      <c r="F6" s="44"/>
      <c r="G6" s="44"/>
      <c r="H6" s="44"/>
      <c r="I6" s="44"/>
      <c r="J6" s="44"/>
      <c r="K6" s="44"/>
      <c r="L6" s="44"/>
      <c r="M6" s="44"/>
      <c r="N6" s="44"/>
      <c r="O6" s="45"/>
      <c r="P6" s="45"/>
      <c r="Q6" s="45"/>
      <c r="R6" s="45"/>
      <c r="S6" s="45"/>
      <c r="T6" s="45"/>
      <c r="U6" s="44"/>
      <c r="V6" s="44"/>
      <c r="W6" s="44"/>
      <c r="X6" s="44"/>
      <c r="Y6" s="45"/>
      <c r="Z6" s="45"/>
      <c r="AA6" s="45"/>
      <c r="AB6" s="45"/>
      <c r="AC6" s="45"/>
      <c r="AD6" s="45"/>
      <c r="AE6" s="44"/>
      <c r="AF6" s="44"/>
      <c r="AG6" s="45"/>
      <c r="AH6" s="45"/>
      <c r="AI6" s="45"/>
      <c r="AJ6" s="45"/>
      <c r="AK6" s="45"/>
      <c r="AL6" s="45"/>
    </row>
    <row r="7" spans="2:47" s="49" customFormat="1" ht="18.75" x14ac:dyDescent="0.25">
      <c r="B7" s="43"/>
      <c r="C7" s="25"/>
      <c r="D7" s="25"/>
      <c r="E7" s="32"/>
      <c r="F7" s="44"/>
      <c r="G7" s="44"/>
      <c r="H7" s="44"/>
      <c r="I7" s="44"/>
      <c r="J7" s="44"/>
      <c r="K7" s="44"/>
      <c r="L7" s="44"/>
      <c r="M7" s="44"/>
      <c r="N7" s="44"/>
      <c r="O7" s="45"/>
      <c r="P7" s="45"/>
      <c r="Q7" s="45"/>
      <c r="R7" s="45"/>
      <c r="S7" s="45"/>
      <c r="T7" s="45"/>
      <c r="U7" s="44"/>
      <c r="V7" s="44"/>
      <c r="W7" s="44"/>
      <c r="X7" s="44"/>
      <c r="Y7" s="45"/>
      <c r="Z7" s="45"/>
      <c r="AA7" s="45"/>
      <c r="AB7" s="45"/>
      <c r="AC7" s="45"/>
      <c r="AD7" s="45"/>
      <c r="AE7" s="44"/>
      <c r="AF7" s="44"/>
      <c r="AG7" s="45"/>
      <c r="AH7" s="45"/>
      <c r="AI7" s="45"/>
      <c r="AJ7" s="45"/>
      <c r="AK7" s="45"/>
      <c r="AL7" s="45"/>
    </row>
    <row r="8" spans="2:47" s="49" customFormat="1" ht="18.75" x14ac:dyDescent="0.25">
      <c r="B8" s="43"/>
      <c r="C8" s="25"/>
      <c r="D8" s="25"/>
      <c r="E8" s="32"/>
      <c r="F8" s="44"/>
      <c r="G8" s="44"/>
      <c r="H8" s="44"/>
      <c r="I8" s="44"/>
      <c r="J8" s="44"/>
      <c r="K8" s="44"/>
      <c r="L8" s="44"/>
      <c r="M8" s="44"/>
      <c r="N8" s="44"/>
      <c r="O8" s="45"/>
      <c r="P8" s="45"/>
      <c r="Q8" s="45"/>
      <c r="R8" s="45"/>
      <c r="S8" s="45"/>
      <c r="T8" s="45"/>
      <c r="U8" s="44"/>
      <c r="V8" s="44"/>
      <c r="W8" s="44"/>
      <c r="X8" s="44"/>
      <c r="Y8" s="45"/>
      <c r="Z8" s="45"/>
      <c r="AA8" s="45"/>
      <c r="AB8" s="45"/>
      <c r="AC8" s="45"/>
      <c r="AD8" s="45"/>
      <c r="AE8" s="44"/>
      <c r="AF8" s="44"/>
      <c r="AG8" s="45"/>
      <c r="AH8" s="45"/>
      <c r="AI8" s="45"/>
      <c r="AJ8" s="45"/>
      <c r="AK8" s="45"/>
      <c r="AL8" s="45"/>
    </row>
    <row r="9" spans="2:47" s="49" customFormat="1" ht="18.75" x14ac:dyDescent="0.25">
      <c r="B9" s="43"/>
      <c r="C9" s="25"/>
      <c r="D9" s="25"/>
      <c r="E9" s="32"/>
      <c r="F9" s="44"/>
      <c r="G9" s="44"/>
      <c r="H9" s="44"/>
      <c r="I9" s="44"/>
      <c r="J9" s="44"/>
      <c r="K9" s="44"/>
      <c r="L9" s="44"/>
      <c r="M9" s="44"/>
      <c r="N9" s="44"/>
      <c r="O9" s="45"/>
      <c r="P9" s="45"/>
      <c r="Q9" s="45"/>
      <c r="R9" s="45"/>
      <c r="S9" s="45"/>
      <c r="T9" s="45"/>
      <c r="U9" s="44"/>
      <c r="V9" s="44"/>
      <c r="W9" s="44"/>
      <c r="X9" s="44"/>
      <c r="Y9" s="45"/>
      <c r="Z9" s="45"/>
      <c r="AA9" s="45"/>
      <c r="AB9" s="45"/>
      <c r="AC9" s="45"/>
      <c r="AD9" s="45"/>
      <c r="AE9" s="84" t="s">
        <v>7</v>
      </c>
      <c r="AF9" s="84"/>
      <c r="AG9" s="84"/>
      <c r="AH9" s="84"/>
      <c r="AI9" s="84"/>
      <c r="AJ9" s="89">
        <v>1000000</v>
      </c>
      <c r="AK9" s="89"/>
      <c r="AL9" s="89"/>
      <c r="AN9" s="85"/>
      <c r="AO9" s="88" t="s">
        <v>3</v>
      </c>
      <c r="AP9" s="88"/>
      <c r="AQ9" s="88"/>
      <c r="AR9" s="88"/>
      <c r="AS9" s="49">
        <f>AJ9/AS16</f>
        <v>15.162489730951124</v>
      </c>
    </row>
    <row r="10" spans="2:47" s="49" customFormat="1" ht="18.75" x14ac:dyDescent="0.25">
      <c r="B10" s="43"/>
      <c r="C10" s="25"/>
      <c r="D10" s="25"/>
      <c r="E10" s="32"/>
      <c r="F10" s="44"/>
      <c r="G10" s="44"/>
      <c r="H10" s="44"/>
      <c r="I10" s="44"/>
      <c r="J10" s="44"/>
      <c r="K10" s="44"/>
      <c r="L10" s="44"/>
      <c r="M10" s="44"/>
      <c r="N10" s="44"/>
      <c r="O10" s="45"/>
      <c r="P10" s="45"/>
      <c r="Q10" s="45"/>
      <c r="R10" s="45"/>
      <c r="S10" s="45"/>
      <c r="T10" s="45"/>
      <c r="U10" s="44"/>
      <c r="V10" s="44"/>
      <c r="W10" s="44"/>
      <c r="X10" s="44"/>
      <c r="Y10" s="45"/>
      <c r="Z10" s="45"/>
      <c r="AA10" s="45"/>
      <c r="AB10" s="45"/>
      <c r="AC10" s="45"/>
      <c r="AD10" s="45"/>
      <c r="AE10" s="44"/>
      <c r="AF10" s="44"/>
      <c r="AG10" s="45"/>
      <c r="AH10" s="45"/>
      <c r="AI10" s="45"/>
      <c r="AJ10" s="45"/>
      <c r="AK10" s="45"/>
      <c r="AL10" s="45"/>
    </row>
    <row r="11" spans="2:47" s="49" customFormat="1" ht="19.5" thickBot="1" x14ac:dyDescent="0.3">
      <c r="B11" s="43"/>
      <c r="C11" s="25"/>
      <c r="D11" s="25"/>
      <c r="E11" s="32"/>
      <c r="F11" s="44"/>
      <c r="G11" s="44"/>
      <c r="H11" s="44"/>
      <c r="I11" s="44"/>
      <c r="J11" s="44"/>
      <c r="K11" s="44"/>
      <c r="L11" s="44"/>
      <c r="M11" s="44"/>
      <c r="N11" s="44"/>
      <c r="O11" s="45"/>
      <c r="P11" s="45"/>
      <c r="Q11" s="45"/>
      <c r="R11" s="45"/>
      <c r="S11" s="45"/>
      <c r="T11" s="45"/>
      <c r="U11" s="44"/>
      <c r="V11" s="44"/>
      <c r="W11" s="44"/>
      <c r="X11" s="44"/>
      <c r="Y11" s="45"/>
      <c r="Z11" s="45"/>
      <c r="AA11" s="45"/>
      <c r="AB11" s="45"/>
      <c r="AC11" s="45"/>
      <c r="AD11" s="45"/>
      <c r="AE11" s="44"/>
      <c r="AF11" s="44"/>
      <c r="AG11" s="45"/>
      <c r="AH11" s="45"/>
      <c r="AI11" s="45"/>
      <c r="AJ11" s="45"/>
      <c r="AK11" s="45"/>
      <c r="AL11" s="45"/>
    </row>
    <row r="12" spans="2:47" ht="21.75" customHeight="1" thickBot="1" x14ac:dyDescent="0.3">
      <c r="B12" s="33" t="s">
        <v>0</v>
      </c>
      <c r="C12" s="34" t="s">
        <v>9</v>
      </c>
      <c r="D12" s="35" t="s">
        <v>10</v>
      </c>
      <c r="E12" s="51" t="s">
        <v>1</v>
      </c>
      <c r="F12" s="53" t="s">
        <v>5</v>
      </c>
      <c r="G12" s="53" t="s">
        <v>17</v>
      </c>
      <c r="H12" s="63" t="s">
        <v>26</v>
      </c>
      <c r="I12" s="66" t="s">
        <v>23</v>
      </c>
      <c r="J12" s="67"/>
      <c r="K12" s="76" t="s">
        <v>20</v>
      </c>
      <c r="L12" s="77"/>
      <c r="M12" s="77"/>
      <c r="N12" s="77"/>
      <c r="O12" s="78"/>
      <c r="P12" s="78"/>
      <c r="Q12" s="78"/>
      <c r="R12" s="78"/>
      <c r="S12" s="78"/>
      <c r="T12" s="79"/>
      <c r="U12" s="76" t="s">
        <v>21</v>
      </c>
      <c r="V12" s="77"/>
      <c r="W12" s="77"/>
      <c r="X12" s="77"/>
      <c r="Y12" s="78"/>
      <c r="Z12" s="78"/>
      <c r="AA12" s="78"/>
      <c r="AB12" s="78"/>
      <c r="AC12" s="78"/>
      <c r="AD12" s="79"/>
      <c r="AE12" s="76" t="s">
        <v>22</v>
      </c>
      <c r="AF12" s="77"/>
      <c r="AG12" s="78"/>
      <c r="AH12" s="78"/>
      <c r="AI12" s="78"/>
      <c r="AJ12" s="78"/>
      <c r="AK12" s="78"/>
      <c r="AL12" s="79"/>
      <c r="AM12" s="80" t="s">
        <v>34</v>
      </c>
      <c r="AN12" s="3" t="s">
        <v>40</v>
      </c>
      <c r="AO12" s="4"/>
      <c r="AP12" s="4"/>
      <c r="AQ12" s="5"/>
      <c r="AR12" s="6" t="s">
        <v>41</v>
      </c>
      <c r="AS12" s="7" t="s">
        <v>2</v>
      </c>
      <c r="AT12" s="8" t="s">
        <v>3</v>
      </c>
      <c r="AU12" s="9" t="s">
        <v>4</v>
      </c>
    </row>
    <row r="13" spans="2:47" ht="144.75" customHeight="1" thickBot="1" x14ac:dyDescent="0.3">
      <c r="B13" s="36"/>
      <c r="C13" s="37"/>
      <c r="D13" s="38"/>
      <c r="E13" s="52"/>
      <c r="F13" s="53"/>
      <c r="G13" s="53"/>
      <c r="H13" s="63"/>
      <c r="I13" s="68" t="s">
        <v>24</v>
      </c>
      <c r="J13" s="69" t="s">
        <v>25</v>
      </c>
      <c r="K13" s="56" t="s">
        <v>27</v>
      </c>
      <c r="L13" s="57" t="s">
        <v>28</v>
      </c>
      <c r="M13" s="56" t="s">
        <v>24</v>
      </c>
      <c r="N13" s="57" t="s">
        <v>25</v>
      </c>
      <c r="O13" s="60" t="s">
        <v>29</v>
      </c>
      <c r="P13" s="54" t="s">
        <v>30</v>
      </c>
      <c r="Q13" s="55" t="s">
        <v>31</v>
      </c>
      <c r="R13" s="55" t="s">
        <v>31</v>
      </c>
      <c r="S13" s="55" t="s">
        <v>32</v>
      </c>
      <c r="T13" s="61" t="s">
        <v>33</v>
      </c>
      <c r="U13" s="56" t="s">
        <v>27</v>
      </c>
      <c r="V13" s="57" t="s">
        <v>28</v>
      </c>
      <c r="W13" s="56" t="s">
        <v>24</v>
      </c>
      <c r="X13" s="57" t="s">
        <v>25</v>
      </c>
      <c r="Y13" s="60" t="s">
        <v>29</v>
      </c>
      <c r="Z13" s="54" t="s">
        <v>30</v>
      </c>
      <c r="AA13" s="55" t="s">
        <v>31</v>
      </c>
      <c r="AB13" s="55" t="s">
        <v>31</v>
      </c>
      <c r="AC13" s="55" t="s">
        <v>32</v>
      </c>
      <c r="AD13" s="61" t="s">
        <v>36</v>
      </c>
      <c r="AE13" s="56" t="s">
        <v>27</v>
      </c>
      <c r="AF13" s="57" t="s">
        <v>28</v>
      </c>
      <c r="AG13" s="60" t="s">
        <v>29</v>
      </c>
      <c r="AH13" s="54" t="s">
        <v>30</v>
      </c>
      <c r="AI13" s="55" t="s">
        <v>31</v>
      </c>
      <c r="AJ13" s="55" t="s">
        <v>31</v>
      </c>
      <c r="AK13" s="55" t="s">
        <v>32</v>
      </c>
      <c r="AL13" s="61" t="s">
        <v>35</v>
      </c>
      <c r="AM13" s="82"/>
      <c r="AN13" s="10" t="s">
        <v>37</v>
      </c>
      <c r="AO13" s="10" t="s">
        <v>38</v>
      </c>
      <c r="AP13" s="10" t="s">
        <v>39</v>
      </c>
      <c r="AQ13" s="11" t="s">
        <v>6</v>
      </c>
      <c r="AR13" s="27"/>
      <c r="AS13" s="12"/>
      <c r="AT13" s="13"/>
      <c r="AU13" s="14"/>
    </row>
    <row r="14" spans="2:47" ht="19.5" thickBot="1" x14ac:dyDescent="0.3">
      <c r="B14" s="39">
        <v>1</v>
      </c>
      <c r="C14" s="26" t="s">
        <v>11</v>
      </c>
      <c r="D14" s="26" t="s">
        <v>12</v>
      </c>
      <c r="E14" s="15" t="s">
        <v>13</v>
      </c>
      <c r="F14" s="16" t="str">
        <f>VLOOKUP(C14,'[1]GENERAL I SEM'!$B$6:$E$255,4,FALSE)</f>
        <v>X</v>
      </c>
      <c r="G14" s="16">
        <v>36.201500000000003</v>
      </c>
      <c r="H14" s="64" t="s">
        <v>19</v>
      </c>
      <c r="I14" s="58">
        <v>6</v>
      </c>
      <c r="J14" s="70">
        <v>1800</v>
      </c>
      <c r="K14" s="58"/>
      <c r="L14" s="70"/>
      <c r="M14" s="58"/>
      <c r="N14" s="70"/>
      <c r="O14" s="72">
        <v>0</v>
      </c>
      <c r="P14" s="71">
        <v>7023.08</v>
      </c>
      <c r="Q14" s="71"/>
      <c r="R14" s="71"/>
      <c r="S14" s="40"/>
      <c r="T14" s="81">
        <f>J14+L14+N14+P14-O14+Q14+R14</f>
        <v>8823.08</v>
      </c>
      <c r="U14" s="58"/>
      <c r="V14" s="70"/>
      <c r="W14" s="58"/>
      <c r="X14" s="70"/>
      <c r="Y14" s="72">
        <v>0</v>
      </c>
      <c r="Z14" s="71">
        <v>7023.08</v>
      </c>
      <c r="AA14" s="71"/>
      <c r="AB14" s="71"/>
      <c r="AC14" s="40"/>
      <c r="AD14" s="81">
        <f>V14+X14+Z14-Y14+AA14+AB14</f>
        <v>7023.08</v>
      </c>
      <c r="AE14" s="58"/>
      <c r="AF14" s="70"/>
      <c r="AG14" s="72">
        <v>0</v>
      </c>
      <c r="AH14" s="71">
        <v>7023.08</v>
      </c>
      <c r="AI14" s="71"/>
      <c r="AJ14" s="71"/>
      <c r="AK14" s="40"/>
      <c r="AL14" s="81">
        <f>AF14+AH14-AG14+AI14+AJ14</f>
        <v>7023.08</v>
      </c>
      <c r="AM14" s="83">
        <f>(AL14+AD14+T14)/3</f>
        <v>7623.079999999999</v>
      </c>
      <c r="AN14" s="17">
        <v>4</v>
      </c>
      <c r="AO14" s="17">
        <v>3</v>
      </c>
      <c r="AP14" s="17">
        <v>4</v>
      </c>
      <c r="AQ14" s="18">
        <f t="shared" ref="AQ14:AQ15" si="0">SUM(AN14:AP14)/IF((3-COUNTIF(AN14:AP14,"NE")=0),1,(3-COUNTIF(AN14:AP14,"NE")))</f>
        <v>3.6666666666666665</v>
      </c>
      <c r="AR14" s="18">
        <f t="shared" ref="AR14:AR15" si="1">IF(AQ14&lt;=2,0,AQ14)</f>
        <v>3.6666666666666665</v>
      </c>
      <c r="AS14" s="19">
        <f>AM14*AR14</f>
        <v>27951.293333333328</v>
      </c>
      <c r="AT14" s="20">
        <f>$AS$9</f>
        <v>15.162489730951124</v>
      </c>
      <c r="AU14" s="21">
        <f>ROUNDDOWN(AS14*AT14,2)</f>
        <v>423811.19</v>
      </c>
    </row>
    <row r="15" spans="2:47" ht="23.25" thickBot="1" x14ac:dyDescent="0.3">
      <c r="B15" s="41">
        <v>2</v>
      </c>
      <c r="C15" s="26" t="s">
        <v>14</v>
      </c>
      <c r="D15" s="26" t="s">
        <v>15</v>
      </c>
      <c r="E15" s="15" t="s">
        <v>16</v>
      </c>
      <c r="F15" s="16" t="str">
        <f>VLOOKUP(C15,'[1]GENERAL I SEM'!$B$6:$E$255,4,FALSE)</f>
        <v>XVII</v>
      </c>
      <c r="G15" s="16">
        <v>47.744</v>
      </c>
      <c r="H15" s="65" t="s">
        <v>18</v>
      </c>
      <c r="I15" s="59">
        <v>6</v>
      </c>
      <c r="J15" s="73">
        <f>I15*G15*8</f>
        <v>2291.712</v>
      </c>
      <c r="K15" s="59"/>
      <c r="L15" s="73"/>
      <c r="M15" s="59"/>
      <c r="N15" s="73"/>
      <c r="O15" s="75">
        <v>526</v>
      </c>
      <c r="P15" s="74">
        <v>9262.33</v>
      </c>
      <c r="Q15" s="74"/>
      <c r="R15" s="74"/>
      <c r="S15" s="62"/>
      <c r="T15" s="81">
        <f>J15+L15+N15+P15-O15+Q15+R15</f>
        <v>11028.041999999999</v>
      </c>
      <c r="U15" s="59"/>
      <c r="V15" s="73"/>
      <c r="W15" s="59"/>
      <c r="X15" s="73"/>
      <c r="Y15" s="75">
        <v>526</v>
      </c>
      <c r="Z15" s="74">
        <v>9262.33</v>
      </c>
      <c r="AA15" s="74"/>
      <c r="AB15" s="74"/>
      <c r="AC15" s="62"/>
      <c r="AD15" s="81">
        <f>V15+X15+Z15-Y15+AA15+AB15</f>
        <v>8736.33</v>
      </c>
      <c r="AE15" s="59"/>
      <c r="AF15" s="73"/>
      <c r="AG15" s="75">
        <v>526</v>
      </c>
      <c r="AH15" s="74">
        <v>9262.33</v>
      </c>
      <c r="AI15" s="74"/>
      <c r="AJ15" s="74"/>
      <c r="AK15" s="62"/>
      <c r="AL15" s="81">
        <f>AF15+AH15-AG15+AI15+AJ15</f>
        <v>8736.33</v>
      </c>
      <c r="AM15" s="83">
        <f>(AL15+AD15+T15)/3</f>
        <v>9500.2339999999986</v>
      </c>
      <c r="AN15" s="17" t="s">
        <v>42</v>
      </c>
      <c r="AO15" s="17">
        <v>4</v>
      </c>
      <c r="AP15" s="17">
        <v>4</v>
      </c>
      <c r="AQ15" s="18">
        <f>SUM(AN15:AP15)/IF((3-COUNTIF(AN15:AP15,"NE")=0),1,(3-COUNTIF(AN15:AP15,"NE")))</f>
        <v>4</v>
      </c>
      <c r="AR15" s="18">
        <f t="shared" si="1"/>
        <v>4</v>
      </c>
      <c r="AS15" s="19">
        <f>AM15*AR15</f>
        <v>38000.935999999994</v>
      </c>
      <c r="AT15" s="20">
        <f>$AS$9</f>
        <v>15.162489730951124</v>
      </c>
      <c r="AU15" s="21">
        <f t="shared" ref="AU15" si="2">ROUNDDOWN(AS15*AT15,2)</f>
        <v>576188.80000000005</v>
      </c>
    </row>
    <row r="16" spans="2:47" x14ac:dyDescent="0.25">
      <c r="AR16" s="86" t="s">
        <v>43</v>
      </c>
      <c r="AS16" s="87">
        <f>SUM(AS14:AS15)</f>
        <v>65952.229333333322</v>
      </c>
      <c r="AU16" s="87">
        <f>SUM(AU14:AU15)</f>
        <v>999999.99</v>
      </c>
    </row>
  </sheetData>
  <mergeCells count="21">
    <mergeCell ref="AN12:AQ12"/>
    <mergeCell ref="AR12:AR13"/>
    <mergeCell ref="AS12:AS13"/>
    <mergeCell ref="AT12:AT13"/>
    <mergeCell ref="AU12:AU13"/>
    <mergeCell ref="AE9:AI9"/>
    <mergeCell ref="AJ9:AL9"/>
    <mergeCell ref="AO9:AR9"/>
    <mergeCell ref="I12:J12"/>
    <mergeCell ref="F12:F13"/>
    <mergeCell ref="G12:G13"/>
    <mergeCell ref="H12:H13"/>
    <mergeCell ref="K12:T12"/>
    <mergeCell ref="U12:AD12"/>
    <mergeCell ref="AE12:AL12"/>
    <mergeCell ref="AM12:AM13"/>
    <mergeCell ref="E4:P4"/>
    <mergeCell ref="B12:B13"/>
    <mergeCell ref="C12:C13"/>
    <mergeCell ref="D12:D13"/>
    <mergeCell ref="E12:E13"/>
  </mergeCells>
  <conditionalFormatting sqref="AN15:AP15">
    <cfRule type="cellIs" dxfId="7" priority="2" operator="equal">
      <formula>"NE"</formula>
    </cfRule>
    <cfRule type="cellIs" dxfId="6" priority="3" operator="equal">
      <formula>2</formula>
    </cfRule>
    <cfRule type="cellIs" dxfId="5" priority="4" operator="equal">
      <formula>3</formula>
    </cfRule>
  </conditionalFormatting>
  <conditionalFormatting sqref="AN14:AP14">
    <cfRule type="cellIs" dxfId="4" priority="6" operator="equal">
      <formula>"NE"</formula>
    </cfRule>
    <cfRule type="cellIs" dxfId="3" priority="7" operator="equal">
      <formula>2</formula>
    </cfRule>
    <cfRule type="cellIs" dxfId="2" priority="8" operator="equal">
      <formula>3</formula>
    </cfRule>
  </conditionalFormatting>
  <conditionalFormatting sqref="AN14:AP14">
    <cfRule type="cellIs" dxfId="1" priority="5" operator="equal">
      <formula>5</formula>
    </cfRule>
  </conditionalFormatting>
  <conditionalFormatting sqref="AN15:AP15">
    <cfRule type="cellIs" dxfId="0" priority="1" operator="equal">
      <formula>5</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8ADD8C7-038D-487E-B3CC-75CB8F16FD58}">
          <x14:formula1>
            <xm:f>Hoja2!$C$4:$C$5</xm:f>
          </x14:formula1>
          <xm:sqref>H14:H15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86C9-64FA-4FF0-9A6F-525F2D2C485A}">
  <dimension ref="C4:C5"/>
  <sheetViews>
    <sheetView workbookViewId="0">
      <selection activeCell="H10" sqref="H10"/>
    </sheetView>
  </sheetViews>
  <sheetFormatPr baseColWidth="10" defaultRowHeight="15" x14ac:dyDescent="0.25"/>
  <sheetData>
    <row r="4" spans="3:3" x14ac:dyDescent="0.25">
      <c r="C4" s="50" t="s">
        <v>18</v>
      </c>
    </row>
    <row r="5" spans="3:3" x14ac:dyDescent="0.25">
      <c r="C5" s="50"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2024-09-13T16:15:07Z</dcterms:modified>
</cp:coreProperties>
</file>