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3"/>
  </sheets>
  <definedNames>
    <definedName function="false" hidden="false" localSheetId="0" name="_xlnm.Print_Area" vbProcedure="false">GENERAL!$B$2:$S$289</definedName>
    <definedName function="false" hidden="false" localSheetId="0" name="_xlnm.Print_Titles" vbProcedure="false">GENERAL!$2:$5</definedName>
    <definedName function="false" hidden="true" localSheetId="0" name="_xlnm._FilterDatabase" vbProcedure="false">GENERAL!$A$5:$S$274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<sst xmlns="http://schemas.openxmlformats.org/spreadsheetml/2006/main" count="654" uniqueCount="313">
  <si>
    <t xml:space="preserve">LISTADO PARA EL PAGO DE UTILIDADES ANTICIPADAS III TRIMESTRE 2024</t>
  </si>
  <si>
    <t xml:space="preserve">Monto A Distribuir </t>
  </si>
  <si>
    <t xml:space="preserve">Suma del Salario Base de Calculo </t>
  </si>
  <si>
    <t xml:space="preserve">Coeficiente de Utilidad a Distribuir</t>
  </si>
  <si>
    <t xml:space="preserve">No</t>
  </si>
  <si>
    <t xml:space="preserve">Nombre y Apellidos </t>
  </si>
  <si>
    <t xml:space="preserve">JULIO</t>
  </si>
  <si>
    <t xml:space="preserve">AGOSTO</t>
  </si>
  <si>
    <t xml:space="preserve">SEPTIEMBRE</t>
  </si>
  <si>
    <t xml:space="preserve">Salario Promedio del Trimestre</t>
  </si>
  <si>
    <t xml:space="preserve">Evaluación Desempeño</t>
  </si>
  <si>
    <t xml:space="preserve">Puntuación en Correspondencia con la Evaluación </t>
  </si>
  <si>
    <t xml:space="preserve">Salario Base de Calculo </t>
  </si>
  <si>
    <t xml:space="preserve">Monto a Pagar </t>
  </si>
  <si>
    <t xml:space="preserve">Escala Salarial</t>
  </si>
  <si>
    <t xml:space="preserve">Horas
Lab  </t>
  </si>
  <si>
    <t xml:space="preserve">Total</t>
  </si>
  <si>
    <t xml:space="preserve">Resultado Final del trimestre </t>
  </si>
  <si>
    <t xml:space="preserve">MARITZA  MOYA  CUELLAR</t>
  </si>
  <si>
    <t xml:space="preserve">X</t>
  </si>
  <si>
    <t xml:space="preserve">ARTURO EVASIO  SÁNCHEZ   MARTÍNEZ</t>
  </si>
  <si>
    <t xml:space="preserve">XVII</t>
  </si>
  <si>
    <t xml:space="preserve">ERIK LÁZARO  PRENDES  LAGO</t>
  </si>
  <si>
    <t xml:space="preserve">ALEXANDER  CARDOSA  SALAZAR</t>
  </si>
  <si>
    <t xml:space="preserve">NOANGEL LUIS  ALVAREZ  LEON</t>
  </si>
  <si>
    <t xml:space="preserve">NE</t>
  </si>
  <si>
    <t xml:space="preserve">DILENIA  HIDALGO  SUÁREZ</t>
  </si>
  <si>
    <t xml:space="preserve">IV</t>
  </si>
  <si>
    <t xml:space="preserve">ONEDIS  BASULTO  HERNÁNDEZ</t>
  </si>
  <si>
    <t xml:space="preserve">XVI</t>
  </si>
  <si>
    <t xml:space="preserve">MIGUEL  VALLE   ÁLVAREZ</t>
  </si>
  <si>
    <t xml:space="preserve">II</t>
  </si>
  <si>
    <t xml:space="preserve">ROBERTO  SUÁREZ   ANTÚNEZ</t>
  </si>
  <si>
    <t xml:space="preserve">ROLANDO   GONZALEZ  PADRO</t>
  </si>
  <si>
    <t xml:space="preserve">HECTOR DANIEL  MENDOZA  VAZQUEZ</t>
  </si>
  <si>
    <t xml:space="preserve">ALEXANDER  ROQUE  RODRIGUEZ</t>
  </si>
  <si>
    <t xml:space="preserve">YOJAN  NARDO  PEDROSO</t>
  </si>
  <si>
    <t xml:space="preserve">EDUARDO EUGENIO  RIOS  FERNANDEZ</t>
  </si>
  <si>
    <t xml:space="preserve">EDWARD DENNIS  ORTIZ  DE ARMAS</t>
  </si>
  <si>
    <t xml:space="preserve">LUIS ENRIQUE  CARRERAS  AROZARENA</t>
  </si>
  <si>
    <t xml:space="preserve">JUAN ALEXANDER   ALBUQUERQUE  HERRERA</t>
  </si>
  <si>
    <t xml:space="preserve">VI</t>
  </si>
  <si>
    <t xml:space="preserve">GERARDO   FERNÁNDEZ  BORROTO</t>
  </si>
  <si>
    <t xml:space="preserve">DAYLON   QUESADA   HECHAVARRÍA </t>
  </si>
  <si>
    <t xml:space="preserve">YEAN MARC  MORENO   CABRERA</t>
  </si>
  <si>
    <t xml:space="preserve">ISRAEL  MORA   BELTRÁN</t>
  </si>
  <si>
    <t xml:space="preserve">RAMÓN  OQUENDO   FADRAGA</t>
  </si>
  <si>
    <t xml:space="preserve">ALFREDO VAGNER  PEÑA  SILVA</t>
  </si>
  <si>
    <t xml:space="preserve">JUAN CARLOS  YAMACHO  SILVA</t>
  </si>
  <si>
    <t xml:space="preserve">ANGEL DANIEL  PASCUAL   VALDÉS</t>
  </si>
  <si>
    <t xml:space="preserve">V</t>
  </si>
  <si>
    <t xml:space="preserve">ALEJANDRO  BATISTA   CRUZ</t>
  </si>
  <si>
    <t xml:space="preserve">XII</t>
  </si>
  <si>
    <t xml:space="preserve">DANIEL ALEJANDRO  JIMENEZ  BETANCOURT</t>
  </si>
  <si>
    <t xml:space="preserve">III</t>
  </si>
  <si>
    <t xml:space="preserve">ALDO   OLIVEROS   CRUZ</t>
  </si>
  <si>
    <t xml:space="preserve">IVAN   CRUZ  GARCIA</t>
  </si>
  <si>
    <t xml:space="preserve">EDDY  RODRIGUEZ  RODRIGUEZ</t>
  </si>
  <si>
    <t xml:space="preserve">MAIQUEL  CONCEPCION  PADILLA</t>
  </si>
  <si>
    <t xml:space="preserve">ISAEL  CALDERON  MORA</t>
  </si>
  <si>
    <t xml:space="preserve">EDDY  RODRÍGUEZ  CARBALLEDO</t>
  </si>
  <si>
    <t xml:space="preserve">IBRAHIN  FERRER   DE LA ROSA</t>
  </si>
  <si>
    <t xml:space="preserve">FRANCISCO  JIMÉNEZ   FÚ</t>
  </si>
  <si>
    <t xml:space="preserve">WILLIAN  RODRÍGUEZ  VELIZ</t>
  </si>
  <si>
    <t xml:space="preserve">DARIEN  DELGADO  LIMA</t>
  </si>
  <si>
    <t xml:space="preserve">JUAN  DE LEÓN   CARMENATY</t>
  </si>
  <si>
    <t xml:space="preserve">REINALDO  RAMOS   GÓMEZ</t>
  </si>
  <si>
    <t xml:space="preserve">JORGE LUIS  LÓPEZ   ORTA</t>
  </si>
  <si>
    <t xml:space="preserve">YANET  DEVESA   SÁNCHEZ</t>
  </si>
  <si>
    <t xml:space="preserve">ROBERTO FRANCISCO  JARDÓN   PRENDES</t>
  </si>
  <si>
    <t xml:space="preserve">LEONARDO  RODRÍGUEZ   MEDINA</t>
  </si>
  <si>
    <t xml:space="preserve">ERNESTO  ALARCÓN   ESPINOSA</t>
  </si>
  <si>
    <t xml:space="preserve">HUMBERTO PABLO  CABEZAS    ALONSO</t>
  </si>
  <si>
    <t xml:space="preserve">LUIS DANIEL  GONZÁLEZ   VIERA</t>
  </si>
  <si>
    <t xml:space="preserve">YORGENIS  RAMÍREZ   VELÁZQUEZ</t>
  </si>
  <si>
    <t xml:space="preserve">JUAN CARLOS  TRELLES   CABRERA</t>
  </si>
  <si>
    <t xml:space="preserve">LUIS  BULNES   CARRILLO</t>
  </si>
  <si>
    <t xml:space="preserve">RICARDO DANIEL  PÉREZ   ALLISON</t>
  </si>
  <si>
    <t xml:space="preserve">MALKIEL   MOJENA  HERNANDEZ</t>
  </si>
  <si>
    <t xml:space="preserve">RAIDEL  RAMOS  ARREBATO</t>
  </si>
  <si>
    <t xml:space="preserve">ANTUAN  UMPIERRE  ALVAREZ</t>
  </si>
  <si>
    <t xml:space="preserve">ERANDIS   ALVAREZ  GARCIA</t>
  </si>
  <si>
    <t xml:space="preserve">LAZARO YORDAN  VALDES  BRUNET</t>
  </si>
  <si>
    <t xml:space="preserve">ARMANDO  LOPEZ  GUERRA</t>
  </si>
  <si>
    <t xml:space="preserve">JEIBEL  ALONSO  SARDIÑAS</t>
  </si>
  <si>
    <t xml:space="preserve">JULIO ALFREDO  WONG  SERRA</t>
  </si>
  <si>
    <t xml:space="preserve">EDUARDO  CALDERON  FUENTES</t>
  </si>
  <si>
    <t xml:space="preserve">JUAN ANTONIO  HERNANDEZ  RAMIREZ</t>
  </si>
  <si>
    <t xml:space="preserve">VICTOR MANUEL  DE POOL  O REILLY</t>
  </si>
  <si>
    <t xml:space="preserve">YOESLAN   VALDES  SANCHEZ</t>
  </si>
  <si>
    <t xml:space="preserve">JORGE  ALONSO  ARÉVALO</t>
  </si>
  <si>
    <t xml:space="preserve">JULIO ANTONIO  GARCIA  HUGES</t>
  </si>
  <si>
    <t xml:space="preserve">ROLDI  AGUIAR  SANCHEZ</t>
  </si>
  <si>
    <t xml:space="preserve">DANIEL  MUÑOZ  GONZÁLEZ</t>
  </si>
  <si>
    <t xml:space="preserve">YASSER  BOTELLO  VIDAL</t>
  </si>
  <si>
    <t xml:space="preserve">YURY ROBERTO  CONYEDO  ALEJO</t>
  </si>
  <si>
    <t xml:space="preserve">ARMINDA JULIA  ARIAS   HERNÁNDEZ</t>
  </si>
  <si>
    <t xml:space="preserve">CONSUELO  GONZÁLEZ   DÍAZ</t>
  </si>
  <si>
    <t xml:space="preserve">LEONEL  SILVA   ABAD</t>
  </si>
  <si>
    <t xml:space="preserve">YUNIERT  CUTIÑO   GRIÑAN</t>
  </si>
  <si>
    <t xml:space="preserve">EDUARDO  GONZÁLEZ   FERNÁNDEZ</t>
  </si>
  <si>
    <t xml:space="preserve">IDARMIS  RIVERA   LEÓN</t>
  </si>
  <si>
    <t xml:space="preserve">I</t>
  </si>
  <si>
    <t xml:space="preserve">ESTEBAN DAVID  SÁNCHEZ   NOVO</t>
  </si>
  <si>
    <t xml:space="preserve">JULIO ESTEBAN  FIGUEREDO   DEL TORO</t>
  </si>
  <si>
    <t xml:space="preserve">MIGUEL ANGEL  CÁRDENAS   FERNÁNDEZ</t>
  </si>
  <si>
    <t xml:space="preserve">DANCÉS  LEÓN   HERRERA</t>
  </si>
  <si>
    <t xml:space="preserve">YUSNIEL  MOJENA   CAMPILLO</t>
  </si>
  <si>
    <t xml:space="preserve">YOEL  MONDUY   RODRÍGUEZ</t>
  </si>
  <si>
    <t xml:space="preserve">ELIEZER SENÉN  MEDINA   CARBONELL</t>
  </si>
  <si>
    <t xml:space="preserve">ANA JULIA  GONZÁLEZ  GÓMEZ</t>
  </si>
  <si>
    <t xml:space="preserve">VIRGINIA ISABEL  SOTO   CASTRO</t>
  </si>
  <si>
    <t xml:space="preserve">YAMILKA DE LA CARIDAD  SOSA   REMÓN</t>
  </si>
  <si>
    <t xml:space="preserve">VALIA  NOGUERA  FIGUEROA</t>
  </si>
  <si>
    <t xml:space="preserve">SANDOR  RUBÉN   ROLDÁN</t>
  </si>
  <si>
    <t xml:space="preserve">ARIANNA  GUZMÁN  RIVERO</t>
  </si>
  <si>
    <t xml:space="preserve">KENIA AMINTA  DELGADO   RODRÍGUEZ</t>
  </si>
  <si>
    <t xml:space="preserve">ANAEVI  MARTÍNEZ   RAMOS</t>
  </si>
  <si>
    <t xml:space="preserve">ALAIN  GARCÍA   JEREZ</t>
  </si>
  <si>
    <t xml:space="preserve">MARIA DEL  CARMEN  CASTAÑER   AVERHOFF</t>
  </si>
  <si>
    <t xml:space="preserve">RODOBALDO  DÍAZ   ARTEAGA</t>
  </si>
  <si>
    <t xml:space="preserve">LUIS ANGEL  GARCÍA  ALARCÓN</t>
  </si>
  <si>
    <t xml:space="preserve">BÁRBARO PABLO  GONZÁLEZ   RODRÍGUEZ</t>
  </si>
  <si>
    <t xml:space="preserve">ORLANDO  LLANES   MESA</t>
  </si>
  <si>
    <t xml:space="preserve">JESUS  BARCELONA   ALAMBARES</t>
  </si>
  <si>
    <t xml:space="preserve">OSMEL  DÍAZ   CRUZ</t>
  </si>
  <si>
    <t xml:space="preserve">JULIO CÉSAR  ESCAÑO   RODRÍGUEZ</t>
  </si>
  <si>
    <t xml:space="preserve">ALAIN  MERCHÁN   OLIVA</t>
  </si>
  <si>
    <t xml:space="preserve">JORGE ALBERTO  GOENAGA   MARTÍNEZ</t>
  </si>
  <si>
    <t xml:space="preserve">DENNIS  ORTIZ   HERNÁNDEZ</t>
  </si>
  <si>
    <t xml:space="preserve">JULIO CESAR  BERMUDEZ   LOPEZ</t>
  </si>
  <si>
    <t xml:space="preserve">YANOSKY  ESCAÑO   RODRÍGUEZ</t>
  </si>
  <si>
    <t xml:space="preserve">RAYWER  SIERRA   RODRÍGUEZ</t>
  </si>
  <si>
    <t xml:space="preserve">JONAH  LÓPEZ   DÍAZ</t>
  </si>
  <si>
    <t xml:space="preserve">YADIRA  FERRARI   SUÁREZ</t>
  </si>
  <si>
    <t xml:space="preserve">XV</t>
  </si>
  <si>
    <t xml:space="preserve">MAIKEL  CÓRDOVA   GÓNGORA</t>
  </si>
  <si>
    <t xml:space="preserve">OSMEL IGNACIO  FERNÁNDEZ   CAMPILLO</t>
  </si>
  <si>
    <t xml:space="preserve">LIVIO AVELINO  LIMONTA  JIMENEZ</t>
  </si>
  <si>
    <t xml:space="preserve">YAN LUIS  MARTINEZ  GONZALEZ</t>
  </si>
  <si>
    <t xml:space="preserve">YAZMANY ANTONIO  COTILLA  HERNANDEZ</t>
  </si>
  <si>
    <t xml:space="preserve">JOSE GABRIEL  BLET  GONZALEZ</t>
  </si>
  <si>
    <t xml:space="preserve">MAXIMO  MENDEZ  MOLINA</t>
  </si>
  <si>
    <t xml:space="preserve">LUIS MANUEL  PUENTES   CID</t>
  </si>
  <si>
    <t xml:space="preserve">FRANCISCO  PALACIOS  CABRERA</t>
  </si>
  <si>
    <t xml:space="preserve">PEDRO  BEC  LÓPEZ</t>
  </si>
  <si>
    <t xml:space="preserve">XIV</t>
  </si>
  <si>
    <t xml:space="preserve">ADOLFO DAMIÁN  MORENO  GONZÁLEZ</t>
  </si>
  <si>
    <t xml:space="preserve">YOASMIN  CALDERON   PÉREZ</t>
  </si>
  <si>
    <t xml:space="preserve">AVELARDO  IZQUIERDO   REYES</t>
  </si>
  <si>
    <t xml:space="preserve">MANUEL RAÚL  GÓMEZ   FERRO</t>
  </si>
  <si>
    <t xml:space="preserve">PEDRO EMILIO  CARNOT   PEREIRA</t>
  </si>
  <si>
    <t xml:space="preserve">YUDITH  REMIS   RODRÍGUEZ</t>
  </si>
  <si>
    <t xml:space="preserve">ALEXIS  SUÁREZ   CAPOTE</t>
  </si>
  <si>
    <t xml:space="preserve">OSVALDO  MORENO   HERNÁNDEZ</t>
  </si>
  <si>
    <t xml:space="preserve">DARIEL  ORTIZ  VALDEZ</t>
  </si>
  <si>
    <t xml:space="preserve">JULIO GERMÁN  MORA  NEGRÍN</t>
  </si>
  <si>
    <t xml:space="preserve">LOYSLI REINALDO  CORDERO  GÓMEZ</t>
  </si>
  <si>
    <t xml:space="preserve">JORGE LEANDRO  FERNANDEZ  PEREZ</t>
  </si>
  <si>
    <t xml:space="preserve">ISEL  ENAMORADO  ODUARDO</t>
  </si>
  <si>
    <t xml:space="preserve">ALFREDO  LOPEZ  ALEMAN</t>
  </si>
  <si>
    <t xml:space="preserve">DIOSDADO  VIZCAINO   RODRÍGUEZ</t>
  </si>
  <si>
    <t xml:space="preserve">MARIANELA  MANCHA  TARAJANO</t>
  </si>
  <si>
    <t xml:space="preserve">YUDIETH  PALENZUELA   YANES</t>
  </si>
  <si>
    <t xml:space="preserve">SHEYLA  NORES   GONZÁLEZ</t>
  </si>
  <si>
    <t xml:space="preserve">JAVIEL  PITA   CABALLERO</t>
  </si>
  <si>
    <t xml:space="preserve">MICHAEL  DE ARMAS   RODRÍGUEZ</t>
  </si>
  <si>
    <t xml:space="preserve">ARTURO  DÁVALOS   MOROS</t>
  </si>
  <si>
    <t xml:space="preserve">JOAQUÍN  FERNÁNDEZ   RONDÓN</t>
  </si>
  <si>
    <t xml:space="preserve">LUIS ANTONIO  NARANJO   QUINTANA</t>
  </si>
  <si>
    <t xml:space="preserve">LIUSKA  ORTEGA   RODRIGUEZ</t>
  </si>
  <si>
    <t xml:space="preserve">JOSE FRANCISCO  DUQUESNE  BAEZ</t>
  </si>
  <si>
    <t xml:space="preserve">CARLOS ERNESTO  CAPDESUÑA  LEYVA</t>
  </si>
  <si>
    <t xml:space="preserve">FÉLIX  MEDINA   SUÁREZ</t>
  </si>
  <si>
    <t xml:space="preserve">ANA MARIA  HERNÁNDEZ   GONZÁLEZ</t>
  </si>
  <si>
    <t xml:space="preserve">EDEL  JIMÉNEZ   ALBA</t>
  </si>
  <si>
    <t xml:space="preserve">ALBERTO  PÉREZ   FLORES</t>
  </si>
  <si>
    <t xml:space="preserve">CARLOS ENRIQUE  VELASCO   BLANCO</t>
  </si>
  <si>
    <t xml:space="preserve">PABLO  GARCÍA  MARTÍNEZ</t>
  </si>
  <si>
    <t xml:space="preserve">EVIS  ACUÑA  BRAVO</t>
  </si>
  <si>
    <t xml:space="preserve">FAUSTINO  RODRIGUEZ  RODRIGUEZ</t>
  </si>
  <si>
    <t xml:space="preserve">RAUL   RODRIGUEZ  SANCHEZ</t>
  </si>
  <si>
    <t xml:space="preserve">FRANK  NIEBLA  BERMUDEZ</t>
  </si>
  <si>
    <t xml:space="preserve">VLADIMIR   MANSO  GONZÁLEZ</t>
  </si>
  <si>
    <t xml:space="preserve">YOSVANY  ECHEVARRÍA  TURIÑO</t>
  </si>
  <si>
    <t xml:space="preserve">LUIS MIGUEL  MOYA  PEREZ</t>
  </si>
  <si>
    <t xml:space="preserve">ALFONSO  COLINA   HURTADO</t>
  </si>
  <si>
    <t xml:space="preserve">MAIKEL YUDIANNY   JIMÉNEZ   PÉREZ</t>
  </si>
  <si>
    <t xml:space="preserve">LUIS ORLANDO  MARTIN   MAYONADA</t>
  </si>
  <si>
    <t xml:space="preserve">MIRTA  CABRERA  GINORIA</t>
  </si>
  <si>
    <t xml:space="preserve">ROLANDO  GÓMEZ   SERRANO</t>
  </si>
  <si>
    <t xml:space="preserve">LUIS ANGEL  YERA  PEREZ</t>
  </si>
  <si>
    <t xml:space="preserve">ADEL   FERNANDEZ  GONZALEZ</t>
  </si>
  <si>
    <t xml:space="preserve">JESUS RAFAEL   DELGADO  GESSA</t>
  </si>
  <si>
    <t xml:space="preserve">CLAUDIA  LINARES   SOSA</t>
  </si>
  <si>
    <t xml:space="preserve">EDGAR  SÁNCHEZ   OLIVA</t>
  </si>
  <si>
    <t xml:space="preserve">JANETT ADRIANA  VÁZQUEZ   FANEGO</t>
  </si>
  <si>
    <t xml:space="preserve">JESSICA DE LAS MERCEDES  DEL PESO  ZAMBRANO</t>
  </si>
  <si>
    <t xml:space="preserve">PILAR MARIELA  RODRIGUEZ  REYES</t>
  </si>
  <si>
    <t xml:space="preserve">ADRIANA  VALERA  CORREA</t>
  </si>
  <si>
    <t xml:space="preserve">JUAN CARLOS  ABDALA   GARCÍA</t>
  </si>
  <si>
    <t xml:space="preserve">ABUNDIO  MOYA   PÉREZ</t>
  </si>
  <si>
    <t xml:space="preserve">MARTINIANO  HERNÁNDEZ   BARCELÓ</t>
  </si>
  <si>
    <t xml:space="preserve">GEORLANDY   VENEGA  SANTOS</t>
  </si>
  <si>
    <t xml:space="preserve">INELDO IDEL  ESPINOSA  GARCIA</t>
  </si>
  <si>
    <t xml:space="preserve">EMILIO   VIÑALES   FIGUEROA</t>
  </si>
  <si>
    <t xml:space="preserve">ERIS YOEL  MONTEAGUDO  GONZALEZ</t>
  </si>
  <si>
    <t xml:space="preserve">RICARDO  PAURA  RIVERA</t>
  </si>
  <si>
    <t xml:space="preserve">JOSE CARLOS   SANCHEZ   CID </t>
  </si>
  <si>
    <t xml:space="preserve">ADRIÁN  RODRÍGUEZ  BARRERAS</t>
  </si>
  <si>
    <t xml:space="preserve">ERIBERTO RAÚL  VALDÉS   FONTELA</t>
  </si>
  <si>
    <t xml:space="preserve">PATRICIO  HERNÁNDEZ   FÁBREGAS</t>
  </si>
  <si>
    <t xml:space="preserve">ALEXIS ELIA  CASTILLO   JIMÉNEZ</t>
  </si>
  <si>
    <t xml:space="preserve">DUANY RICHARD  VIGO  MARRERO</t>
  </si>
  <si>
    <t xml:space="preserve">HECTOR EUTIQUIO  MOYARES   RAMOS</t>
  </si>
  <si>
    <t xml:space="preserve">FERNANDO  RODRÍGUEZ   CRUZ</t>
  </si>
  <si>
    <t xml:space="preserve">LIDISMIR DOROTEA  VEGA   ARENA</t>
  </si>
  <si>
    <t xml:space="preserve">LUIS ROBERTO  ALMAGUER   SOLIS</t>
  </si>
  <si>
    <t xml:space="preserve">RAMÓN  SALINA   RICARDO</t>
  </si>
  <si>
    <t xml:space="preserve">YOSVANY  PRIETO   MERIÑO</t>
  </si>
  <si>
    <t xml:space="preserve">JORGE LUIS  SAAVEDRA   GARCÍA</t>
  </si>
  <si>
    <t xml:space="preserve">ANNIER   CHAVEZ   LECTO</t>
  </si>
  <si>
    <t xml:space="preserve">ROBERQUI  HECHAVARRIA  ALBA</t>
  </si>
  <si>
    <t xml:space="preserve">SERGIO YANSEL  SARMIENTO  CRUZ</t>
  </si>
  <si>
    <t xml:space="preserve">RACIEL  PEREDA  AGUILERA</t>
  </si>
  <si>
    <t xml:space="preserve">PEDRO RAFAEL  ALDANA  ZAPATA</t>
  </si>
  <si>
    <t xml:space="preserve">RAIDEL  PEREDA  AGUILERA</t>
  </si>
  <si>
    <t xml:space="preserve">OSMANIS  FERNANDEZ  ANZARDO</t>
  </si>
  <si>
    <t xml:space="preserve">ALEXIS  RODRÍGUEZ  CARRALERO</t>
  </si>
  <si>
    <t xml:space="preserve">ALFREDO  IGARZA   BARRIEL</t>
  </si>
  <si>
    <t xml:space="preserve">JOSE ALAIN  MASSO   ALMENARES</t>
  </si>
  <si>
    <t xml:space="preserve">ILIAT  REVILLA   BARRIENTOS</t>
  </si>
  <si>
    <t xml:space="preserve">DIUNEIKY  GIRÓN   NOA</t>
  </si>
  <si>
    <t xml:space="preserve">ALEXANDER  MARTÍNEZ   VIDAL</t>
  </si>
  <si>
    <t xml:space="preserve">ALFREDO  RODRÍGUEZ   LEÓN</t>
  </si>
  <si>
    <t xml:space="preserve">GRISEL  ORTEGA   ALVAREZ</t>
  </si>
  <si>
    <t xml:space="preserve">LEYANNE  MEDINA   SANABIA</t>
  </si>
  <si>
    <t xml:space="preserve">YOELKIS  VIAMONTE   MENDOZA</t>
  </si>
  <si>
    <t xml:space="preserve">ARNULFO EDGAR  LUNA   MENDOZA</t>
  </si>
  <si>
    <t xml:space="preserve">ONIS  GORGUET  NUÑEZ</t>
  </si>
  <si>
    <t xml:space="preserve">DANIA  BERETERVIDE   DOPICO</t>
  </si>
  <si>
    <t xml:space="preserve">SUILEN  REYES   SUÁREZ</t>
  </si>
  <si>
    <t xml:space="preserve">ISIS IVETTE  ESCALONA  LEYVA</t>
  </si>
  <si>
    <t xml:space="preserve">LISANDRA  HERNANDEZ  CREACH</t>
  </si>
  <si>
    <t xml:space="preserve">JOSE FERMIN  CORTIÑA  PIÑERA</t>
  </si>
  <si>
    <t xml:space="preserve">LORENA LAURA  MATOS  SUAREZ</t>
  </si>
  <si>
    <t xml:space="preserve">LICET  REINA  DEL TORO</t>
  </si>
  <si>
    <t xml:space="preserve">MARIA DE LOS ANGELES  JUNCO  MONTSERRAT</t>
  </si>
  <si>
    <t xml:space="preserve">TERESA DE LA CARIDAD  GARCÍA   BOLAÑOS</t>
  </si>
  <si>
    <t xml:space="preserve">JOSE LUIS  CATURLA  TERRY</t>
  </si>
  <si>
    <t xml:space="preserve">LEONARDO  PEREZ  RAMIREZ</t>
  </si>
  <si>
    <t xml:space="preserve">ADA DANIA  GONZALEZ  GONZALEZ</t>
  </si>
  <si>
    <t xml:space="preserve">ABEL  PRIETO  CASQUERO</t>
  </si>
  <si>
    <t xml:space="preserve">LAZARO  CABRERA  CRUZ</t>
  </si>
  <si>
    <t xml:space="preserve">ERNESTO  GUERRA  MATA</t>
  </si>
  <si>
    <t xml:space="preserve">CARLOS   DIAZ  ORDAZ</t>
  </si>
  <si>
    <t xml:space="preserve">RAÚL  PAVÓN   FUENTES</t>
  </si>
  <si>
    <t xml:space="preserve">DANAY  GUZMÁN  BORGES</t>
  </si>
  <si>
    <t xml:space="preserve">YAILIN  URRUTIA  POMIER</t>
  </si>
  <si>
    <t xml:space="preserve">MARTHA BRENDA  DÍAZ  DELGADO</t>
  </si>
  <si>
    <t xml:space="preserve">FRANCISCO JAVIER  CASTELLÓN   BARTROLI</t>
  </si>
  <si>
    <t xml:space="preserve">EDUARDO   FORTE  MARQUEZ</t>
  </si>
  <si>
    <t xml:space="preserve">RANNIEL  RIVERO  SEVILA</t>
  </si>
  <si>
    <t xml:space="preserve">ALEJANDRO   RAMÍREZ  COMESAÑAS</t>
  </si>
  <si>
    <t xml:space="preserve">YAMILA  JO   MARRERO</t>
  </si>
  <si>
    <t xml:space="preserve">ROBERTO  PADILLA   COLAO</t>
  </si>
  <si>
    <t xml:space="preserve">HASLEMER  SOTOLONGO   CUZA</t>
  </si>
  <si>
    <t xml:space="preserve">REMBERTO  GONZÁLEZ  MORALES</t>
  </si>
  <si>
    <t xml:space="preserve">HERMINIO  LAGARZA   ACOSTA</t>
  </si>
  <si>
    <t xml:space="preserve">ERNESTO  SÁNCHEZ   COLUMBIÉ</t>
  </si>
  <si>
    <t xml:space="preserve">ALEJANDRO  MONTAÑA   RIVERA</t>
  </si>
  <si>
    <t xml:space="preserve">ROLANDO  RODRIGUEZ  GONZALEZ</t>
  </si>
  <si>
    <t xml:space="preserve">ABEL ERNESTO  URGELLES  GARRIDO</t>
  </si>
  <si>
    <t xml:space="preserve">PABLO  PÉREZ   TORRES</t>
  </si>
  <si>
    <t xml:space="preserve">OMAR  VEGA   SIERRA</t>
  </si>
  <si>
    <t xml:space="preserve">ARNALDO  BLANCO   CARDOSO</t>
  </si>
  <si>
    <t xml:space="preserve">ROBERTO  AGUIRREZABAL   HOPUY</t>
  </si>
  <si>
    <t xml:space="preserve">LIOSBEL  VALDÉS   HERRERA</t>
  </si>
  <si>
    <t xml:space="preserve">JORGE LUIS  MARTÍNEZ   GONZÁLEZ</t>
  </si>
  <si>
    <t xml:space="preserve">REGINO  MARRERO   TAMAYO</t>
  </si>
  <si>
    <t xml:space="preserve">VLADIMIR   CLARO   NIKOLAIEVA</t>
  </si>
  <si>
    <t xml:space="preserve">MANUEL  GARCÍA   GUTIERREZ</t>
  </si>
  <si>
    <t xml:space="preserve">ARMANDO  ÁLVAREZ   FERNÁNDEZ</t>
  </si>
  <si>
    <t xml:space="preserve">JORGE PABLO  RODRÍGUEZ   SÁNCHEZ</t>
  </si>
  <si>
    <t xml:space="preserve">JORJAN  OLIVERA   MONTANO</t>
  </si>
  <si>
    <t xml:space="preserve">LÁZARO REINIER  RODRÍGUEZ  RAVELO</t>
  </si>
  <si>
    <t xml:space="preserve">LUIS ALBERTO  PITA  BODAÑO</t>
  </si>
  <si>
    <t xml:space="preserve">MICHEL  BARZAGA  URQUIZA</t>
  </si>
  <si>
    <t xml:space="preserve">OSMAR MANUEL  VAILLANT  QUEZADA</t>
  </si>
  <si>
    <t xml:space="preserve">OSMEL LEONARDO  ZAMORA  PEREZ</t>
  </si>
  <si>
    <t xml:space="preserve">YANSEL  GONZALEZ  VARELA</t>
  </si>
  <si>
    <t xml:space="preserve">DANIEL SANTIAGO  RAMOS  VALLS</t>
  </si>
  <si>
    <t xml:space="preserve">BENIGNO  GONZALEZ  ORTIZ</t>
  </si>
  <si>
    <t xml:space="preserve">ARIEL  PEÑA   NAPOLES</t>
  </si>
  <si>
    <t xml:space="preserve">YAMIAN ALEXANDER  MARTINEZ  GARCIA</t>
  </si>
  <si>
    <t xml:space="preserve">DIMAS MARCOS  IBALBIA  PAIROL</t>
  </si>
  <si>
    <t xml:space="preserve">EMIGDIO  JIMÉNEZ  PEÑA</t>
  </si>
  <si>
    <t xml:space="preserve">NOEL  FERNÁNDEZ  VARELA</t>
  </si>
  <si>
    <t xml:space="preserve">Diferencia:</t>
  </si>
  <si>
    <t xml:space="preserve">MIEMBROS DE LA COMISIÓN PARA EL PAGO DE LAS UTILIDADES</t>
  </si>
  <si>
    <t xml:space="preserve">FIRMA</t>
  </si>
  <si>
    <t xml:space="preserve">LORENA MATOS SUÁREZ</t>
  </si>
  <si>
    <t xml:space="preserve">REPRESENTANTE ÁREA ECONÓMICA</t>
  </si>
  <si>
    <t xml:space="preserve">__________</t>
  </si>
  <si>
    <t xml:space="preserve">MARTHA BRENDA DÍAZ DELGADO</t>
  </si>
  <si>
    <t xml:space="preserve">REPRESENTANTE RECURSOS HUMANOS</t>
  </si>
  <si>
    <t xml:space="preserve">LUIS BULNES CARRILLO</t>
  </si>
  <si>
    <t xml:space="preserve">SINDICATO</t>
  </si>
  <si>
    <t xml:space="preserve">YEAN MARC MORENO  CABRERA</t>
  </si>
  <si>
    <t xml:space="preserve">TRABAJADOR DE PRESTIGIO</t>
  </si>
  <si>
    <t xml:space="preserve">APROBADO:</t>
  </si>
  <si>
    <t xml:space="preserve">ARTURO E. SÁNCHEZ MARTÍNEZ</t>
  </si>
  <si>
    <t xml:space="preserve">DIRECTOR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</si>
</sst>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#,##0.00"/>
    <numFmt numFmtId="167" formatCode="0.0000"/>
    <numFmt numFmtId="168" formatCode="@"/>
    <numFmt numFmtId="169" formatCode="0.0"/>
  </numFmts>
  <fonts count="3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Calibri"/>
      <family val="2"/>
      <charset val="1"/>
    </font>
    <font>
      <sz val="14"/>
      <color rgb="FFFF0000"/>
      <name val="Calibri"/>
      <family val="2"/>
      <charset val="1"/>
    </font>
    <font>
      <sz val="12"/>
      <name val="Arial"/>
      <family val="2"/>
      <charset val="1"/>
    </font>
    <font>
      <sz val="12"/>
      <name val="Calibri"/>
      <family val="2"/>
      <charset val="1"/>
    </font>
    <font>
      <sz val="14"/>
      <name val="Arial"/>
      <family val="2"/>
      <charset val="1"/>
    </font>
    <font>
      <sz val="14"/>
      <name val="Times New Roman"/>
      <family val="1"/>
      <charset val="1"/>
    </font>
    <font>
      <b val="true"/>
      <sz val="18"/>
      <name val="Calibri"/>
      <family val="2"/>
      <charset val="1"/>
    </font>
    <font>
      <b val="true"/>
      <i val="true"/>
      <sz val="12"/>
      <name val="Arial"/>
      <family val="2"/>
      <charset val="1"/>
    </font>
    <font>
      <b val="true"/>
      <i val="true"/>
      <sz val="14"/>
      <name val="Arial"/>
      <family val="2"/>
      <charset val="1"/>
    </font>
    <font>
      <sz val="14"/>
      <color rgb="FFFF0000"/>
      <name val="Times New Roman"/>
      <family val="1"/>
      <charset val="1"/>
    </font>
    <font>
      <b val="true"/>
      <i val="true"/>
      <sz val="14"/>
      <name val="Calibri"/>
      <family val="2"/>
      <charset val="1"/>
    </font>
    <font>
      <b val="true"/>
      <i val="true"/>
      <sz val="14"/>
      <color rgb="FFFF0000"/>
      <name val="Calibri"/>
      <family val="2"/>
      <charset val="1"/>
    </font>
    <font>
      <b val="true"/>
      <i val="true"/>
      <sz val="12"/>
      <name val="Calibri"/>
      <family val="2"/>
      <charset val="1"/>
    </font>
    <font>
      <b val="true"/>
      <i val="true"/>
      <sz val="14"/>
      <color theme="1"/>
      <name val="Calibri"/>
      <family val="2"/>
      <charset val="1"/>
    </font>
    <font>
      <sz val="8"/>
      <color rgb="FF000000"/>
      <name val="Times New Roman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Times New Roman"/>
      <family val="1"/>
      <charset val="1"/>
    </font>
    <font>
      <sz val="8"/>
      <color rgb="FF000000"/>
      <name val="Arial"/>
      <family val="2"/>
      <charset val="1"/>
    </font>
    <font>
      <sz val="14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14"/>
      <name val="Arial"/>
      <family val="2"/>
      <charset val="1"/>
    </font>
    <font>
      <b val="true"/>
      <i val="true"/>
      <sz val="16"/>
      <name val="Arial"/>
      <family val="2"/>
      <charset val="1"/>
    </font>
    <font>
      <b val="true"/>
      <sz val="13"/>
      <color theme="1"/>
      <name val="Calibri"/>
      <family val="2"/>
      <charset val="1"/>
    </font>
    <font>
      <b val="true"/>
      <sz val="12"/>
      <color theme="1"/>
      <name val="Arial"/>
      <family val="2"/>
      <charset val="1"/>
    </font>
    <font>
      <b val="true"/>
      <sz val="12"/>
      <color theme="1"/>
      <name val="Calibri"/>
      <family val="2"/>
      <charset val="1"/>
    </font>
    <font>
      <sz val="13"/>
      <color theme="1"/>
      <name val="Calibri"/>
      <family val="2"/>
      <charset val="1"/>
    </font>
    <font>
      <sz val="12"/>
      <color theme="1"/>
      <name val="Arial"/>
      <family val="2"/>
      <charset val="1"/>
    </font>
    <font>
      <sz val="12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E2F0D9"/>
      </patternFill>
    </fill>
    <fill>
      <patternFill patternType="solid">
        <fgColor theme="9" tint="0.7999"/>
        <bgColor rgb="FFC6EFCE"/>
      </patternFill>
    </fill>
    <fill>
      <patternFill patternType="solid">
        <fgColor rgb="FFFFFF00"/>
        <bgColor rgb="FFFFFF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>
        <color rgb="FFFFFFFF"/>
      </left>
      <right/>
      <top/>
      <bottom style="medium">
        <color rgb="FFFFFFFF"/>
      </bottom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>
        <color rgb="FFFFFFFF"/>
      </right>
      <top/>
      <bottom style="medium">
        <color rgb="FFFFFFFF"/>
      </bottom>
      <diagonal/>
    </border>
    <border diagonalUp="false" diagonalDown="false">
      <left style="medium">
        <color rgb="FFFFFFFF"/>
      </left>
      <right/>
      <top/>
      <bottom/>
      <diagonal/>
    </border>
    <border diagonalUp="false" diagonalDown="false">
      <left/>
      <right style="medium"/>
      <top/>
      <bottom style="medium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1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1" fillId="2" borderId="12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2" fillId="2" borderId="12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2" fillId="2" borderId="12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2" fillId="3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1" fillId="0" borderId="3" xfId="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4" fontId="11" fillId="2" borderId="3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18" fillId="0" borderId="9" xfId="0" applyFont="true" applyBorder="true" applyAlignment="true" applyProtection="true">
      <alignment horizontal="general" vertical="center" textRotation="0" wrapText="true" indent="0" shrinkToFit="true" readingOrder="1"/>
      <protection locked="true" hidden="false"/>
    </xf>
    <xf numFmtId="164" fontId="18" fillId="0" borderId="14" xfId="0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18" fillId="0" borderId="9" xfId="0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1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9" xfId="0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19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xfId="0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1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5" xfId="0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8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3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0" fillId="0" borderId="9" xfId="0" applyFont="true" applyBorder="true" applyAlignment="true" applyProtection="true">
      <alignment horizontal="left" vertical="center" textRotation="0" wrapText="true" indent="0" shrinkToFit="true" readingOrder="1"/>
      <protection locked="true" hidden="false"/>
    </xf>
    <xf numFmtId="164" fontId="8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1" fillId="0" borderId="9" xfId="0" applyFont="true" applyBorder="true" applyAlignment="true" applyProtection="true">
      <alignment horizontal="left" vertical="center" textRotation="0" wrapText="true" indent="0" shrinkToFit="true" readingOrder="1"/>
      <protection locked="true" hidden="false"/>
    </xf>
    <xf numFmtId="164" fontId="22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3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7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5"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9DC3E6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006100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ill>
        <patternFill patternType="solid">
          <fgColor rgb="FFE2F0D9"/>
          <bgColor rgb="FF000000"/>
        </patternFill>
      </fill>
    </dxf>
    <dxf>
      <fill>
        <patternFill>
          <bgColor theme="4" tint="0.399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S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T1" activeCellId="0" sqref="T1"/>
    </sheetView>
  </sheetViews>
  <sheetFormatPr defaultColWidth="16.2890625" defaultRowHeight="18" zeroHeight="false" outlineLevelRow="0" outlineLevelCol="0"/>
  <cols>
    <col collapsed="false" customWidth="true" hidden="false" outlineLevel="0" max="1" min="1" style="1" width="9.29"/>
    <col collapsed="false" customWidth="true" hidden="false" outlineLevel="0" max="2" min="2" style="2" width="7"/>
    <col collapsed="false" customWidth="true" hidden="false" outlineLevel="0" max="3" min="3" style="3" width="41.42"/>
    <col collapsed="false" customWidth="true" hidden="false" outlineLevel="0" max="4" min="4" style="4" width="7.86"/>
    <col collapsed="false" customWidth="true" hidden="false" outlineLevel="0" max="5" min="5" style="5" width="7.57"/>
    <col collapsed="false" customWidth="true" hidden="false" outlineLevel="0" max="6" min="6" style="5" width="11.14"/>
    <col collapsed="false" customWidth="true" hidden="false" outlineLevel="0" max="7" min="7" style="6" width="8.15"/>
    <col collapsed="false" customWidth="true" hidden="false" outlineLevel="0" max="8" min="8" style="6" width="10.57"/>
    <col collapsed="false" customWidth="true" hidden="false" outlineLevel="0" max="9" min="9" style="6" width="8.57"/>
    <col collapsed="false" customWidth="true" hidden="false" outlineLevel="0" max="10" min="10" style="6" width="11"/>
    <col collapsed="false" customWidth="true" hidden="false" outlineLevel="0" max="11" min="11" style="7" width="16.71"/>
    <col collapsed="false" customWidth="true" hidden="false" outlineLevel="0" max="12" min="12" style="8" width="7.42"/>
    <col collapsed="false" customWidth="true" hidden="false" outlineLevel="0" max="13" min="13" style="8" width="6.85"/>
    <col collapsed="false" customWidth="true" hidden="false" outlineLevel="0" max="14" min="14" style="8" width="7.29"/>
    <col collapsed="false" customWidth="true" hidden="false" outlineLevel="0" max="15" min="15" style="9" width="9.14"/>
    <col collapsed="false" customWidth="true" hidden="false" outlineLevel="0" max="16" min="16" style="9" width="12.15"/>
    <col collapsed="false" customWidth="true" hidden="false" outlineLevel="0" max="17" min="17" style="10" width="18.42"/>
    <col collapsed="false" customWidth="true" hidden="false" outlineLevel="0" max="18" min="18" style="11" width="13.71"/>
    <col collapsed="false" customWidth="true" hidden="false" outlineLevel="0" max="19" min="19" style="12" width="18.71"/>
    <col collapsed="false" customWidth="false" hidden="false" outlineLevel="0" max="16380" min="20" style="1" width="16.29"/>
    <col collapsed="false" customWidth="true" hidden="false" outlineLevel="0" max="16384" min="16381" style="1" width="11.53"/>
  </cols>
  <sheetData>
    <row r="1" customFormat="false" ht="39.75" hidden="false" customHeight="true" outlineLevel="0" collapsed="false">
      <c r="G1" s="13"/>
      <c r="H1" s="13"/>
    </row>
    <row r="2" customFormat="false" ht="72" hidden="false" customHeight="true" outlineLevel="0" collapsed="false">
      <c r="B2" s="14"/>
      <c r="C2" s="15" t="s">
        <v>0</v>
      </c>
      <c r="D2" s="15"/>
      <c r="E2" s="15"/>
      <c r="F2" s="15"/>
      <c r="G2" s="16" t="s">
        <v>1</v>
      </c>
      <c r="H2" s="16"/>
      <c r="I2" s="17" t="s">
        <v>2</v>
      </c>
      <c r="J2" s="17"/>
      <c r="K2" s="18" t="s">
        <v>3</v>
      </c>
      <c r="L2" s="19"/>
      <c r="M2" s="19"/>
      <c r="N2" s="19"/>
      <c r="O2" s="20"/>
      <c r="P2" s="20"/>
      <c r="Q2" s="20"/>
      <c r="R2" s="21"/>
      <c r="S2" s="22"/>
    </row>
    <row r="3" customFormat="false" ht="29.25" hidden="false" customHeight="true" outlineLevel="0" collapsed="false">
      <c r="B3" s="23"/>
      <c r="D3" s="24"/>
      <c r="E3" s="25"/>
      <c r="F3" s="26"/>
      <c r="G3" s="27" t="n">
        <v>27494659.64</v>
      </c>
      <c r="H3" s="27"/>
      <c r="I3" s="28" t="n">
        <f aca="false">Q274</f>
        <v>5563596.27333333</v>
      </c>
      <c r="J3" s="28"/>
      <c r="K3" s="29" t="n">
        <f aca="false">G3/I3</f>
        <v>4.94188619900111</v>
      </c>
      <c r="L3" s="19"/>
      <c r="M3" s="19"/>
      <c r="N3" s="19"/>
      <c r="O3" s="20"/>
      <c r="P3" s="20"/>
      <c r="Q3" s="20"/>
      <c r="R3" s="21"/>
      <c r="S3" s="22"/>
    </row>
    <row r="4" customFormat="false" ht="28.5" hidden="false" customHeight="true" outlineLevel="0" collapsed="false">
      <c r="B4" s="30" t="s">
        <v>4</v>
      </c>
      <c r="C4" s="31" t="s">
        <v>5</v>
      </c>
      <c r="D4" s="32"/>
      <c r="E4" s="16" t="s">
        <v>6</v>
      </c>
      <c r="F4" s="16"/>
      <c r="G4" s="33" t="s">
        <v>7</v>
      </c>
      <c r="H4" s="33"/>
      <c r="I4" s="34" t="s">
        <v>8</v>
      </c>
      <c r="J4" s="34"/>
      <c r="K4" s="35" t="s">
        <v>9</v>
      </c>
      <c r="L4" s="16" t="s">
        <v>10</v>
      </c>
      <c r="M4" s="16"/>
      <c r="N4" s="16"/>
      <c r="O4" s="16"/>
      <c r="P4" s="36" t="s">
        <v>11</v>
      </c>
      <c r="Q4" s="37" t="s">
        <v>12</v>
      </c>
      <c r="R4" s="38" t="s">
        <v>3</v>
      </c>
      <c r="S4" s="39" t="s">
        <v>13</v>
      </c>
    </row>
    <row r="5" customFormat="false" ht="90" hidden="false" customHeight="true" outlineLevel="0" collapsed="false">
      <c r="B5" s="30"/>
      <c r="C5" s="31"/>
      <c r="D5" s="40" t="s">
        <v>14</v>
      </c>
      <c r="E5" s="41" t="s">
        <v>15</v>
      </c>
      <c r="F5" s="41" t="s">
        <v>16</v>
      </c>
      <c r="G5" s="42" t="s">
        <v>15</v>
      </c>
      <c r="H5" s="42" t="s">
        <v>16</v>
      </c>
      <c r="I5" s="42" t="s">
        <v>15</v>
      </c>
      <c r="J5" s="42" t="s">
        <v>16</v>
      </c>
      <c r="K5" s="35"/>
      <c r="L5" s="43" t="s">
        <v>6</v>
      </c>
      <c r="M5" s="43" t="s">
        <v>7</v>
      </c>
      <c r="N5" s="43" t="s">
        <v>8</v>
      </c>
      <c r="O5" s="44" t="s">
        <v>17</v>
      </c>
      <c r="P5" s="36"/>
      <c r="Q5" s="37"/>
      <c r="R5" s="38"/>
      <c r="S5" s="39"/>
    </row>
    <row r="6" customFormat="false" ht="16.5" hidden="false" customHeight="true" outlineLevel="0" collapsed="false">
      <c r="B6" s="45" t="n">
        <v>1</v>
      </c>
      <c r="C6" s="46" t="s">
        <v>18</v>
      </c>
      <c r="D6" s="47" t="s">
        <v>19</v>
      </c>
      <c r="E6" s="48" t="n">
        <v>186</v>
      </c>
      <c r="F6" s="49" t="n">
        <v>10763.79</v>
      </c>
      <c r="G6" s="50" t="n">
        <v>96</v>
      </c>
      <c r="H6" s="51" t="n">
        <v>3475.34</v>
      </c>
      <c r="I6" s="52" t="n">
        <v>185</v>
      </c>
      <c r="J6" s="53" t="n">
        <v>6697.27</v>
      </c>
      <c r="K6" s="54" t="n">
        <f aca="false">(F6+H6+J6)/3</f>
        <v>6978.8</v>
      </c>
      <c r="L6" s="55" t="n">
        <v>4</v>
      </c>
      <c r="M6" s="55" t="n">
        <v>4</v>
      </c>
      <c r="N6" s="55" t="n">
        <v>4</v>
      </c>
      <c r="O6" s="56" t="n">
        <f aca="false">SUM(L6:N6)/IF((3-COUNTIF(L6:N6,"NE")=0),1,(3-COUNTIF(L6:N6,"NE")))</f>
        <v>4</v>
      </c>
      <c r="P6" s="56" t="n">
        <f aca="false">IF(O6&lt;=2,0,O6)</f>
        <v>4</v>
      </c>
      <c r="Q6" s="57" t="n">
        <f aca="false">K6*P6</f>
        <v>27915.2</v>
      </c>
      <c r="R6" s="58" t="n">
        <f aca="false">$K$3</f>
        <v>4.94188619900111</v>
      </c>
      <c r="S6" s="59" t="n">
        <f aca="false">ROUNDDOWN(Q6*R6,2)</f>
        <v>137953.74</v>
      </c>
    </row>
    <row r="7" customFormat="false" ht="16.5" hidden="false" customHeight="true" outlineLevel="0" collapsed="false">
      <c r="B7" s="60" t="n">
        <v>2</v>
      </c>
      <c r="C7" s="46" t="s">
        <v>20</v>
      </c>
      <c r="D7" s="47" t="s">
        <v>21</v>
      </c>
      <c r="E7" s="48" t="n">
        <v>186</v>
      </c>
      <c r="F7" s="49" t="n">
        <v>9692.03</v>
      </c>
      <c r="G7" s="50" t="n">
        <v>97</v>
      </c>
      <c r="H7" s="51" t="n">
        <v>9166.29</v>
      </c>
      <c r="I7" s="52" t="n">
        <v>185</v>
      </c>
      <c r="J7" s="53" t="n">
        <v>8832.63</v>
      </c>
      <c r="K7" s="54" t="n">
        <f aca="false">(F7+H7+J7)/3</f>
        <v>9230.31666666667</v>
      </c>
      <c r="L7" s="55" t="n">
        <v>4</v>
      </c>
      <c r="M7" s="55" t="n">
        <v>4</v>
      </c>
      <c r="N7" s="55" t="n">
        <v>4</v>
      </c>
      <c r="O7" s="56" t="n">
        <f aca="false">SUM(L7:N7)/IF((3-COUNTIF(L7:N7,"NE")=0),1,(3-COUNTIF(L7:N7,"NE")))</f>
        <v>4</v>
      </c>
      <c r="P7" s="56" t="n">
        <f aca="false">IF(O7&lt;=2,0,O7)</f>
        <v>4</v>
      </c>
      <c r="Q7" s="57" t="n">
        <f aca="false">K7*P7</f>
        <v>36921.2666666667</v>
      </c>
      <c r="R7" s="58" t="n">
        <f aca="false">$K$3</f>
        <v>4.94188619900111</v>
      </c>
      <c r="S7" s="59" t="n">
        <f aca="false">ROUNDDOWN(Q7*R7,2)</f>
        <v>182460.69</v>
      </c>
    </row>
    <row r="8" customFormat="false" ht="16.5" hidden="false" customHeight="true" outlineLevel="0" collapsed="false">
      <c r="B8" s="60" t="n">
        <v>3</v>
      </c>
      <c r="C8" s="46" t="s">
        <v>22</v>
      </c>
      <c r="D8" s="47" t="s">
        <v>19</v>
      </c>
      <c r="E8" s="48" t="n">
        <v>186</v>
      </c>
      <c r="F8" s="49" t="n">
        <v>7348.9</v>
      </c>
      <c r="G8" s="50" t="n">
        <v>193</v>
      </c>
      <c r="H8" s="51" t="n">
        <v>6986.88</v>
      </c>
      <c r="I8" s="52" t="n">
        <v>185</v>
      </c>
      <c r="J8" s="53" t="n">
        <v>6697.27</v>
      </c>
      <c r="K8" s="54" t="n">
        <f aca="false">(F8+H8+J8)/3</f>
        <v>7011.01666666667</v>
      </c>
      <c r="L8" s="55" t="n">
        <v>4</v>
      </c>
      <c r="M8" s="55" t="n">
        <v>4</v>
      </c>
      <c r="N8" s="55" t="n">
        <v>4</v>
      </c>
      <c r="O8" s="56" t="n">
        <f aca="false">SUM(L8:N8)/IF((3-COUNTIF(L8:N8,"NE")=0),1,(3-COUNTIF(L8:N8,"NE")))</f>
        <v>4</v>
      </c>
      <c r="P8" s="56" t="n">
        <f aca="false">IF(O8&lt;=2,0,O8)</f>
        <v>4</v>
      </c>
      <c r="Q8" s="57" t="n">
        <f aca="false">K8*P8</f>
        <v>28044.0666666667</v>
      </c>
      <c r="R8" s="58" t="n">
        <f aca="false">$K$3</f>
        <v>4.94188619900111</v>
      </c>
      <c r="S8" s="59" t="n">
        <f aca="false">ROUNDDOWN(Q8*R8,2)</f>
        <v>138590.58</v>
      </c>
    </row>
    <row r="9" customFormat="false" ht="16.5" hidden="false" customHeight="true" outlineLevel="0" collapsed="false">
      <c r="B9" s="60" t="n">
        <v>4</v>
      </c>
      <c r="C9" s="46" t="s">
        <v>23</v>
      </c>
      <c r="D9" s="47" t="s">
        <v>19</v>
      </c>
      <c r="E9" s="48" t="n">
        <v>186</v>
      </c>
      <c r="F9" s="49" t="n">
        <v>7348.9</v>
      </c>
      <c r="G9" s="50" t="n">
        <v>193</v>
      </c>
      <c r="H9" s="51" t="n">
        <v>6986.88</v>
      </c>
      <c r="I9" s="52" t="n">
        <v>185</v>
      </c>
      <c r="J9" s="53" t="n">
        <v>6697.27</v>
      </c>
      <c r="K9" s="54" t="n">
        <f aca="false">(F9+H9+J9)/3</f>
        <v>7011.01666666667</v>
      </c>
      <c r="L9" s="55" t="n">
        <v>4</v>
      </c>
      <c r="M9" s="55" t="n">
        <v>4</v>
      </c>
      <c r="N9" s="55" t="n">
        <v>4</v>
      </c>
      <c r="O9" s="56" t="n">
        <f aca="false">SUM(L9:N9)/IF((3-COUNTIF(L9:N9,"NE")=0),1,(3-COUNTIF(L9:N9,"NE")))</f>
        <v>4</v>
      </c>
      <c r="P9" s="56" t="n">
        <f aca="false">IF(O9&lt;=2,0,O9)</f>
        <v>4</v>
      </c>
      <c r="Q9" s="57" t="n">
        <f aca="false">K9*P9</f>
        <v>28044.0666666667</v>
      </c>
      <c r="R9" s="58" t="n">
        <f aca="false">$K$3</f>
        <v>4.94188619900111</v>
      </c>
      <c r="S9" s="59" t="n">
        <f aca="false">ROUNDDOWN(Q9*R9,2)</f>
        <v>138590.58</v>
      </c>
    </row>
    <row r="10" customFormat="false" ht="16.5" hidden="false" customHeight="true" outlineLevel="0" collapsed="false">
      <c r="B10" s="60" t="n">
        <v>5</v>
      </c>
      <c r="C10" s="61" t="s">
        <v>24</v>
      </c>
      <c r="D10" s="47" t="s">
        <v>19</v>
      </c>
      <c r="E10" s="48"/>
      <c r="F10" s="49"/>
      <c r="G10" s="50" t="n">
        <v>193</v>
      </c>
      <c r="H10" s="51" t="n">
        <v>6986.88</v>
      </c>
      <c r="I10" s="52" t="n">
        <v>185</v>
      </c>
      <c r="J10" s="53" t="n">
        <v>6697.27</v>
      </c>
      <c r="K10" s="54" t="n">
        <f aca="false">(F10+H10+J10)/3</f>
        <v>4561.38333333333</v>
      </c>
      <c r="L10" s="62" t="s">
        <v>25</v>
      </c>
      <c r="M10" s="55" t="n">
        <v>4</v>
      </c>
      <c r="N10" s="55" t="n">
        <v>4</v>
      </c>
      <c r="O10" s="56" t="n">
        <f aca="false">SUM(L10:N10)/IF((3-COUNTIF(L10:N10,"NE")=0),1,(3-COUNTIF(L10:N10,"NE")))</f>
        <v>4</v>
      </c>
      <c r="P10" s="56" t="n">
        <f aca="false">IF(O10&lt;=2,0,O10)</f>
        <v>4</v>
      </c>
      <c r="Q10" s="57" t="n">
        <f aca="false">K10*P10</f>
        <v>18245.5333333333</v>
      </c>
      <c r="R10" s="58" t="n">
        <f aca="false">$K$3</f>
        <v>4.94188619900111</v>
      </c>
      <c r="S10" s="59" t="n">
        <f aca="false">ROUNDDOWN(Q10*R10,2)</f>
        <v>90167.34</v>
      </c>
    </row>
    <row r="11" customFormat="false" ht="16.5" hidden="false" customHeight="true" outlineLevel="0" collapsed="false">
      <c r="B11" s="60" t="n">
        <v>6</v>
      </c>
      <c r="C11" s="46" t="s">
        <v>26</v>
      </c>
      <c r="D11" s="47" t="s">
        <v>27</v>
      </c>
      <c r="E11" s="48" t="n">
        <v>178</v>
      </c>
      <c r="F11" s="49" t="n">
        <v>5429.15</v>
      </c>
      <c r="G11" s="50" t="n">
        <v>193</v>
      </c>
      <c r="H11" s="51" t="n">
        <v>5164.22</v>
      </c>
      <c r="I11" s="52" t="n">
        <v>168</v>
      </c>
      <c r="J11" s="53" t="n">
        <v>4923.03</v>
      </c>
      <c r="K11" s="54" t="n">
        <f aca="false">(F11+H11+J11)/3</f>
        <v>5172.13333333333</v>
      </c>
      <c r="L11" s="55" t="n">
        <v>4</v>
      </c>
      <c r="M11" s="55" t="n">
        <v>4</v>
      </c>
      <c r="N11" s="55" t="n">
        <v>4</v>
      </c>
      <c r="O11" s="56" t="n">
        <f aca="false">SUM(L11:N11)/IF((3-COUNTIF(L11:N11,"NE")=0),1,(3-COUNTIF(L11:N11,"NE")))</f>
        <v>4</v>
      </c>
      <c r="P11" s="56" t="n">
        <f aca="false">IF(O11&lt;=2,0,O11)</f>
        <v>4</v>
      </c>
      <c r="Q11" s="57" t="n">
        <f aca="false">K11*P11</f>
        <v>20688.5333333333</v>
      </c>
      <c r="R11" s="58" t="n">
        <f aca="false">$K$3</f>
        <v>4.94188619900111</v>
      </c>
      <c r="S11" s="59" t="n">
        <f aca="false">ROUNDDOWN(Q11*R11,2)</f>
        <v>102240.37</v>
      </c>
    </row>
    <row r="12" customFormat="false" ht="16.5" hidden="false" customHeight="true" outlineLevel="0" collapsed="false">
      <c r="B12" s="60" t="n">
        <v>7</v>
      </c>
      <c r="C12" s="46" t="s">
        <v>28</v>
      </c>
      <c r="D12" s="47" t="s">
        <v>29</v>
      </c>
      <c r="E12" s="48" t="n">
        <v>186</v>
      </c>
      <c r="F12" s="49" t="n">
        <v>9266</v>
      </c>
      <c r="G12" s="50" t="n">
        <v>123</v>
      </c>
      <c r="H12" s="51" t="n">
        <v>8471.11</v>
      </c>
      <c r="I12" s="52" t="n">
        <v>185</v>
      </c>
      <c r="J12" s="53" t="n">
        <v>8444.39</v>
      </c>
      <c r="K12" s="54" t="n">
        <f aca="false">(F12+H12+J12)/3</f>
        <v>8727.16666666667</v>
      </c>
      <c r="L12" s="55" t="n">
        <v>4</v>
      </c>
      <c r="M12" s="55" t="n">
        <v>4</v>
      </c>
      <c r="N12" s="55" t="n">
        <v>4</v>
      </c>
      <c r="O12" s="56" t="n">
        <f aca="false">SUM(L12:N12)/IF((3-COUNTIF(L12:N12,"NE")=0),1,(3-COUNTIF(L12:N12,"NE")))</f>
        <v>4</v>
      </c>
      <c r="P12" s="56" t="n">
        <f aca="false">IF(O12&lt;=2,0,O12)</f>
        <v>4</v>
      </c>
      <c r="Q12" s="57" t="n">
        <f aca="false">K12*P12</f>
        <v>34908.6666666667</v>
      </c>
      <c r="R12" s="58" t="n">
        <f aca="false">$K$3</f>
        <v>4.94188619900111</v>
      </c>
      <c r="S12" s="59" t="n">
        <f aca="false">ROUNDDOWN(Q12*R12,2)</f>
        <v>172514.65</v>
      </c>
    </row>
    <row r="13" s="63" customFormat="true" ht="16.5" hidden="false" customHeight="true" outlineLevel="0" collapsed="false">
      <c r="B13" s="45" t="n">
        <v>8</v>
      </c>
      <c r="C13" s="46" t="s">
        <v>30</v>
      </c>
      <c r="D13" s="47" t="s">
        <v>31</v>
      </c>
      <c r="E13" s="48" t="n">
        <v>192</v>
      </c>
      <c r="F13" s="49" t="n">
        <v>5090.76</v>
      </c>
      <c r="G13" s="50" t="n">
        <v>192</v>
      </c>
      <c r="H13" s="51" t="n">
        <v>4525.12</v>
      </c>
      <c r="I13" s="52" t="n">
        <v>168</v>
      </c>
      <c r="J13" s="53" t="n">
        <v>3959.48</v>
      </c>
      <c r="K13" s="54" t="n">
        <f aca="false">(F13+H13+J13)/3</f>
        <v>4525.12</v>
      </c>
      <c r="L13" s="55" t="n">
        <v>4</v>
      </c>
      <c r="M13" s="55" t="n">
        <v>4</v>
      </c>
      <c r="N13" s="55" t="n">
        <v>4</v>
      </c>
      <c r="O13" s="56" t="n">
        <f aca="false">SUM(L13:N13)/IF((3-COUNTIF(L13:N13,"NE")=0),1,(3-COUNTIF(L13:N13,"NE")))</f>
        <v>4</v>
      </c>
      <c r="P13" s="56" t="n">
        <f aca="false">IF(O13&lt;=2,0,O13)</f>
        <v>4</v>
      </c>
      <c r="Q13" s="57" t="n">
        <f aca="false">K13*P13</f>
        <v>18100.48</v>
      </c>
      <c r="R13" s="58" t="n">
        <f aca="false">$K$3</f>
        <v>4.94188619900111</v>
      </c>
      <c r="S13" s="59" t="n">
        <f aca="false">ROUNDDOWN(Q13*R13,2)</f>
        <v>89450.51</v>
      </c>
    </row>
    <row r="14" customFormat="false" ht="16.5" hidden="false" customHeight="true" outlineLevel="0" collapsed="false">
      <c r="B14" s="60" t="n">
        <v>9</v>
      </c>
      <c r="C14" s="46" t="s">
        <v>32</v>
      </c>
      <c r="D14" s="47" t="s">
        <v>31</v>
      </c>
      <c r="E14" s="48" t="n">
        <v>171</v>
      </c>
      <c r="F14" s="49" t="n">
        <v>4259.57</v>
      </c>
      <c r="G14" s="50" t="n">
        <v>202.5</v>
      </c>
      <c r="H14" s="51" t="n">
        <v>4700.86</v>
      </c>
      <c r="I14" s="52" t="n">
        <v>189.75</v>
      </c>
      <c r="J14" s="53" t="n">
        <v>4405.03</v>
      </c>
      <c r="K14" s="54" t="n">
        <f aca="false">(F14+H14+J14)/3</f>
        <v>4455.15333333333</v>
      </c>
      <c r="L14" s="55" t="n">
        <v>4</v>
      </c>
      <c r="M14" s="55" t="n">
        <v>4</v>
      </c>
      <c r="N14" s="55" t="n">
        <v>4</v>
      </c>
      <c r="O14" s="56" t="n">
        <f aca="false">SUM(L14:N14)/IF((3-COUNTIF(L14:N14,"NE")=0),1,(3-COUNTIF(L14:N14,"NE")))</f>
        <v>4</v>
      </c>
      <c r="P14" s="56" t="n">
        <f aca="false">IF(O14&lt;=2,0,O14)</f>
        <v>4</v>
      </c>
      <c r="Q14" s="57" t="n">
        <f aca="false">K14*P14</f>
        <v>17820.6133333333</v>
      </c>
      <c r="R14" s="58" t="n">
        <f aca="false">$K$3</f>
        <v>4.94188619900111</v>
      </c>
      <c r="S14" s="59" t="n">
        <f aca="false">ROUNDDOWN(Q14*R14,2)</f>
        <v>88067.44</v>
      </c>
    </row>
    <row r="15" customFormat="false" ht="16.5" hidden="false" customHeight="true" outlineLevel="0" collapsed="false">
      <c r="B15" s="60" t="n">
        <v>10</v>
      </c>
      <c r="C15" s="46" t="s">
        <v>33</v>
      </c>
      <c r="D15" s="47" t="s">
        <v>31</v>
      </c>
      <c r="E15" s="48" t="n">
        <v>204</v>
      </c>
      <c r="F15" s="49" t="n">
        <v>5315.86</v>
      </c>
      <c r="G15" s="50" t="n">
        <v>178.5</v>
      </c>
      <c r="H15" s="51" t="n">
        <v>4398.03</v>
      </c>
      <c r="I15" s="52" t="n">
        <v>191.25</v>
      </c>
      <c r="J15" s="53" t="n">
        <v>4430.76</v>
      </c>
      <c r="K15" s="54" t="n">
        <f aca="false">(F15+H15+J15)/3</f>
        <v>4714.88333333333</v>
      </c>
      <c r="L15" s="55" t="n">
        <v>4</v>
      </c>
      <c r="M15" s="55" t="n">
        <v>4</v>
      </c>
      <c r="N15" s="55" t="n">
        <v>4</v>
      </c>
      <c r="O15" s="56" t="n">
        <f aca="false">SUM(L15:N15)/IF((3-COUNTIF(L15:N15,"NE")=0),1,(3-COUNTIF(L15:N15,"NE")))</f>
        <v>4</v>
      </c>
      <c r="P15" s="56" t="n">
        <f aca="false">IF(O15&lt;=2,0,O15)</f>
        <v>4</v>
      </c>
      <c r="Q15" s="57" t="n">
        <f aca="false">K15*P15</f>
        <v>18859.5333333333</v>
      </c>
      <c r="R15" s="58" t="n">
        <f aca="false">$K$3</f>
        <v>4.94188619900111</v>
      </c>
      <c r="S15" s="59" t="n">
        <f aca="false">ROUNDDOWN(Q15*R15,2)</f>
        <v>93201.66</v>
      </c>
    </row>
    <row r="16" customFormat="false" ht="16.5" hidden="false" customHeight="true" outlineLevel="0" collapsed="false">
      <c r="B16" s="60" t="n">
        <v>11</v>
      </c>
      <c r="C16" s="46" t="s">
        <v>34</v>
      </c>
      <c r="D16" s="47" t="s">
        <v>31</v>
      </c>
      <c r="E16" s="48" t="n">
        <v>195.25</v>
      </c>
      <c r="F16" s="49" t="n">
        <v>5075.92</v>
      </c>
      <c r="G16" s="50" t="n">
        <v>187.25</v>
      </c>
      <c r="H16" s="51" t="n">
        <v>6762.67</v>
      </c>
      <c r="I16" s="52" t="n">
        <v>102</v>
      </c>
      <c r="J16" s="53" t="n">
        <v>2424.27</v>
      </c>
      <c r="K16" s="54" t="n">
        <f aca="false">(F16+H16+J16)/3</f>
        <v>4754.28666666667</v>
      </c>
      <c r="L16" s="55" t="n">
        <v>4</v>
      </c>
      <c r="M16" s="55" t="n">
        <v>4</v>
      </c>
      <c r="N16" s="55" t="n">
        <v>4</v>
      </c>
      <c r="O16" s="56" t="n">
        <f aca="false">SUM(L16:N16)/IF((3-COUNTIF(L16:N16,"NE")=0),1,(3-COUNTIF(L16:N16,"NE")))</f>
        <v>4</v>
      </c>
      <c r="P16" s="56" t="n">
        <f aca="false">IF(O16&lt;=2,0,O16)</f>
        <v>4</v>
      </c>
      <c r="Q16" s="57" t="n">
        <f aca="false">K16*P16</f>
        <v>19017.1466666667</v>
      </c>
      <c r="R16" s="58" t="n">
        <f aca="false">$K$3</f>
        <v>4.94188619900111</v>
      </c>
      <c r="S16" s="59" t="n">
        <f aca="false">ROUNDDOWN(Q16*R16,2)</f>
        <v>93980.57</v>
      </c>
    </row>
    <row r="17" s="63" customFormat="true" ht="16.5" hidden="false" customHeight="true" outlineLevel="0" collapsed="false">
      <c r="B17" s="60" t="n">
        <v>12</v>
      </c>
      <c r="C17" s="46" t="s">
        <v>35</v>
      </c>
      <c r="D17" s="47" t="s">
        <v>31</v>
      </c>
      <c r="E17" s="48" t="n">
        <v>153</v>
      </c>
      <c r="F17" s="49" t="n">
        <v>4274.67</v>
      </c>
      <c r="G17" s="50" t="n">
        <v>195.25</v>
      </c>
      <c r="H17" s="51" t="n">
        <v>4675.3</v>
      </c>
      <c r="I17" s="52" t="n">
        <v>182.5</v>
      </c>
      <c r="J17" s="53" t="n">
        <v>4369.96</v>
      </c>
      <c r="K17" s="54" t="n">
        <f aca="false">(F17+H17+J17)/3</f>
        <v>4439.97666666667</v>
      </c>
      <c r="L17" s="55" t="n">
        <v>4</v>
      </c>
      <c r="M17" s="55" t="n">
        <v>2</v>
      </c>
      <c r="N17" s="55" t="n">
        <v>4</v>
      </c>
      <c r="O17" s="56" t="n">
        <f aca="false">SUM(L17:N17)/IF((3-COUNTIF(L17:N17,"NE")=0),1,(3-COUNTIF(L17:N17,"NE")))</f>
        <v>3.33333333333333</v>
      </c>
      <c r="P17" s="56" t="n">
        <f aca="false">IF(O17&lt;=2,0,O17)</f>
        <v>3.33333333333333</v>
      </c>
      <c r="Q17" s="57" t="n">
        <f aca="false">K17*P17</f>
        <v>14799.9222222222</v>
      </c>
      <c r="R17" s="58" t="n">
        <f aca="false">$K$3</f>
        <v>4.94188619900111</v>
      </c>
      <c r="S17" s="59" t="n">
        <f aca="false">ROUNDDOWN(Q17*R17,2)</f>
        <v>73139.53</v>
      </c>
    </row>
    <row r="18" customFormat="false" ht="16.5" hidden="false" customHeight="true" outlineLevel="0" collapsed="false">
      <c r="B18" s="60" t="n">
        <v>13</v>
      </c>
      <c r="C18" s="46" t="s">
        <v>36</v>
      </c>
      <c r="D18" s="47" t="s">
        <v>31</v>
      </c>
      <c r="E18" s="48" t="n">
        <v>144.25</v>
      </c>
      <c r="F18" s="49" t="n">
        <v>3854.58</v>
      </c>
      <c r="G18" s="50" t="n">
        <v>191.25</v>
      </c>
      <c r="H18" s="51" t="n">
        <v>4580.01</v>
      </c>
      <c r="I18" s="52" t="n">
        <v>200</v>
      </c>
      <c r="J18" s="53" t="n">
        <v>4790.05</v>
      </c>
      <c r="K18" s="54" t="n">
        <f aca="false">(F18+H18+J18)/3</f>
        <v>4408.21333333333</v>
      </c>
      <c r="L18" s="55" t="n">
        <v>4</v>
      </c>
      <c r="M18" s="55" t="n">
        <v>4</v>
      </c>
      <c r="N18" s="55" t="n">
        <v>4</v>
      </c>
      <c r="O18" s="56" t="n">
        <f aca="false">SUM(L18:N18)/IF((3-COUNTIF(L18:N18,"NE")=0),1,(3-COUNTIF(L18:N18,"NE")))</f>
        <v>4</v>
      </c>
      <c r="P18" s="56" t="n">
        <f aca="false">IF(O18&lt;=2,0,O18)</f>
        <v>4</v>
      </c>
      <c r="Q18" s="57" t="n">
        <f aca="false">K18*P18</f>
        <v>17632.8533333333</v>
      </c>
      <c r="R18" s="58" t="n">
        <f aca="false">$K$3</f>
        <v>4.94188619900111</v>
      </c>
      <c r="S18" s="59" t="n">
        <f aca="false">ROUNDDOWN(Q18*R18,2)</f>
        <v>87139.55</v>
      </c>
    </row>
    <row r="19" customFormat="false" ht="16.5" hidden="false" customHeight="true" outlineLevel="0" collapsed="false">
      <c r="B19" s="60" t="n">
        <v>14</v>
      </c>
      <c r="C19" s="46" t="s">
        <v>37</v>
      </c>
      <c r="D19" s="47" t="s">
        <v>31</v>
      </c>
      <c r="E19" s="48" t="n">
        <v>140.25</v>
      </c>
      <c r="F19" s="49" t="n">
        <v>3237.67</v>
      </c>
      <c r="G19" s="50" t="n">
        <v>205.5</v>
      </c>
      <c r="H19" s="51" t="n">
        <v>4833.22</v>
      </c>
      <c r="I19" s="52" t="n">
        <v>185</v>
      </c>
      <c r="J19" s="53" t="n">
        <v>4402.47</v>
      </c>
      <c r="K19" s="54" t="n">
        <f aca="false">(F19+H19+J19)/3</f>
        <v>4157.78666666667</v>
      </c>
      <c r="L19" s="55" t="n">
        <v>4</v>
      </c>
      <c r="M19" s="55" t="n">
        <v>4</v>
      </c>
      <c r="N19" s="55" t="n">
        <v>4</v>
      </c>
      <c r="O19" s="56" t="n">
        <f aca="false">SUM(L19:N19)/IF((3-COUNTIF(L19:N19,"NE")=0),1,(3-COUNTIF(L19:N19,"NE")))</f>
        <v>4</v>
      </c>
      <c r="P19" s="56" t="n">
        <f aca="false">IF(O19&lt;=2,0,O19)</f>
        <v>4</v>
      </c>
      <c r="Q19" s="57" t="n">
        <f aca="false">K19*P19</f>
        <v>16631.1466666667</v>
      </c>
      <c r="R19" s="58" t="n">
        <f aca="false">$K$3</f>
        <v>4.94188619900111</v>
      </c>
      <c r="S19" s="59" t="n">
        <f aca="false">ROUNDDOWN(Q19*R19,2)</f>
        <v>82189.23</v>
      </c>
    </row>
    <row r="20" customFormat="false" ht="16.5" hidden="false" customHeight="true" outlineLevel="0" collapsed="false">
      <c r="B20" s="45" t="n">
        <v>15</v>
      </c>
      <c r="C20" s="61" t="s">
        <v>38</v>
      </c>
      <c r="D20" s="47" t="s">
        <v>31</v>
      </c>
      <c r="E20" s="48"/>
      <c r="F20" s="49"/>
      <c r="G20" s="50" t="n">
        <v>76.5</v>
      </c>
      <c r="H20" s="51" t="n">
        <v>1832</v>
      </c>
      <c r="I20" s="52"/>
      <c r="J20" s="53"/>
      <c r="K20" s="54" t="n">
        <f aca="false">(F20+H20+J20)/3</f>
        <v>610.666666666667</v>
      </c>
      <c r="L20" s="62" t="s">
        <v>25</v>
      </c>
      <c r="M20" s="55" t="n">
        <v>2</v>
      </c>
      <c r="N20" s="62" t="s">
        <v>25</v>
      </c>
      <c r="O20" s="56" t="n">
        <f aca="false">SUM(L20:N20)/IF((3-COUNTIF(L20:N20,"NE")=0),1,(3-COUNTIF(L20:N20,"NE")))</f>
        <v>2</v>
      </c>
      <c r="P20" s="56" t="n">
        <f aca="false">IF(O20&lt;=2,0,O20)</f>
        <v>0</v>
      </c>
      <c r="Q20" s="57" t="n">
        <f aca="false">K20*P20</f>
        <v>0</v>
      </c>
      <c r="R20" s="58" t="n">
        <f aca="false">$K$3</f>
        <v>4.94188619900111</v>
      </c>
      <c r="S20" s="59" t="n">
        <f aca="false">ROUNDDOWN(Q20*R20,2)</f>
        <v>0</v>
      </c>
    </row>
    <row r="21" customFormat="false" ht="16.5" hidden="false" customHeight="true" outlineLevel="0" collapsed="false">
      <c r="B21" s="60" t="n">
        <v>16</v>
      </c>
      <c r="C21" s="64" t="s">
        <v>39</v>
      </c>
      <c r="D21" s="47" t="s">
        <v>31</v>
      </c>
      <c r="E21" s="48"/>
      <c r="F21" s="49"/>
      <c r="G21" s="50"/>
      <c r="H21" s="51"/>
      <c r="I21" s="52" t="n">
        <v>160</v>
      </c>
      <c r="J21" s="53" t="n">
        <v>3766.75</v>
      </c>
      <c r="K21" s="54" t="n">
        <f aca="false">(F21+H21+J21)/3</f>
        <v>1255.58333333333</v>
      </c>
      <c r="L21" s="62" t="s">
        <v>25</v>
      </c>
      <c r="M21" s="62" t="s">
        <v>25</v>
      </c>
      <c r="N21" s="55" t="n">
        <v>4</v>
      </c>
      <c r="O21" s="56" t="n">
        <f aca="false">SUM(L21:N21)/IF((3-COUNTIF(L21:N21,"NE")=0),1,(3-COUNTIF(L21:N21,"NE")))</f>
        <v>4</v>
      </c>
      <c r="P21" s="56" t="n">
        <f aca="false">IF(O21&lt;=2,0,O21)</f>
        <v>4</v>
      </c>
      <c r="Q21" s="57" t="n">
        <f aca="false">K21*P21</f>
        <v>5022.33333333333</v>
      </c>
      <c r="R21" s="58" t="n">
        <f aca="false">$K$3</f>
        <v>4.94188619900111</v>
      </c>
      <c r="S21" s="59" t="n">
        <f aca="false">ROUNDDOWN(Q21*R21,2)</f>
        <v>24819.79</v>
      </c>
    </row>
    <row r="22" customFormat="false" ht="16.5" hidden="false" customHeight="true" outlineLevel="0" collapsed="false">
      <c r="B22" s="60" t="n">
        <v>17</v>
      </c>
      <c r="C22" s="46" t="s">
        <v>40</v>
      </c>
      <c r="D22" s="47" t="s">
        <v>41</v>
      </c>
      <c r="E22" s="48" t="n">
        <v>195</v>
      </c>
      <c r="F22" s="49" t="n">
        <v>6562.43</v>
      </c>
      <c r="G22" s="50" t="n">
        <v>193</v>
      </c>
      <c r="H22" s="51" t="n">
        <v>5974.29</v>
      </c>
      <c r="I22" s="52" t="n">
        <v>185</v>
      </c>
      <c r="J22" s="53" t="n">
        <v>5726.65</v>
      </c>
      <c r="K22" s="54" t="n">
        <f aca="false">(F22+H22+J22)/3</f>
        <v>6087.79</v>
      </c>
      <c r="L22" s="55" t="n">
        <v>4</v>
      </c>
      <c r="M22" s="55" t="n">
        <v>4</v>
      </c>
      <c r="N22" s="55" t="n">
        <v>4</v>
      </c>
      <c r="O22" s="56" t="n">
        <f aca="false">SUM(L22:N22)/IF((3-COUNTIF(L22:N22,"NE")=0),1,(3-COUNTIF(L22:N22,"NE")))</f>
        <v>4</v>
      </c>
      <c r="P22" s="56" t="n">
        <f aca="false">IF(O22&lt;=2,0,O22)</f>
        <v>4</v>
      </c>
      <c r="Q22" s="57" t="n">
        <f aca="false">K22*P22</f>
        <v>24351.16</v>
      </c>
      <c r="R22" s="58" t="n">
        <f aca="false">$K$3</f>
        <v>4.94188619900111</v>
      </c>
      <c r="S22" s="59" t="n">
        <f aca="false">ROUNDDOWN(Q22*R22,2)</f>
        <v>120340.66</v>
      </c>
    </row>
    <row r="23" customFormat="false" ht="16.5" hidden="false" customHeight="true" outlineLevel="0" collapsed="false">
      <c r="B23" s="60" t="n">
        <v>18</v>
      </c>
      <c r="C23" s="46" t="s">
        <v>42</v>
      </c>
      <c r="D23" s="47" t="s">
        <v>31</v>
      </c>
      <c r="E23" s="48" t="n">
        <v>200</v>
      </c>
      <c r="F23" s="49" t="n">
        <v>5306.58</v>
      </c>
      <c r="G23" s="50" t="n">
        <v>204</v>
      </c>
      <c r="H23" s="51" t="n">
        <v>4885.94</v>
      </c>
      <c r="I23" s="52" t="n">
        <v>182.5</v>
      </c>
      <c r="J23" s="53" t="n">
        <v>4369.96</v>
      </c>
      <c r="K23" s="54" t="n">
        <f aca="false">(F23+H23+J23)/3</f>
        <v>4854.16</v>
      </c>
      <c r="L23" s="55" t="n">
        <v>4</v>
      </c>
      <c r="M23" s="55" t="n">
        <v>4</v>
      </c>
      <c r="N23" s="55" t="n">
        <v>4</v>
      </c>
      <c r="O23" s="56" t="n">
        <f aca="false">SUM(L23:N23)/IF((3-COUNTIF(L23:N23,"NE")=0),1,(3-COUNTIF(L23:N23,"NE")))</f>
        <v>4</v>
      </c>
      <c r="P23" s="56" t="n">
        <f aca="false">IF(O23&lt;=2,0,O23)</f>
        <v>4</v>
      </c>
      <c r="Q23" s="57" t="n">
        <f aca="false">K23*P23</f>
        <v>19416.64</v>
      </c>
      <c r="R23" s="58" t="n">
        <f aca="false">$K$3</f>
        <v>4.94188619900111</v>
      </c>
      <c r="S23" s="59" t="n">
        <f aca="false">ROUNDDOWN(Q23*R23,2)</f>
        <v>95954.82</v>
      </c>
    </row>
    <row r="24" customFormat="false" ht="16.5" hidden="false" customHeight="true" outlineLevel="0" collapsed="false">
      <c r="B24" s="60" t="n">
        <v>19</v>
      </c>
      <c r="C24" s="46" t="s">
        <v>43</v>
      </c>
      <c r="D24" s="47" t="s">
        <v>19</v>
      </c>
      <c r="E24" s="48" t="n">
        <v>133</v>
      </c>
      <c r="F24" s="49" t="n">
        <v>5430.23</v>
      </c>
      <c r="G24" s="50" t="n">
        <v>181.5</v>
      </c>
      <c r="H24" s="51" t="n">
        <v>4255.93</v>
      </c>
      <c r="I24" s="52" t="n">
        <v>200</v>
      </c>
      <c r="J24" s="53" t="n">
        <v>4790.05</v>
      </c>
      <c r="K24" s="54" t="n">
        <f aca="false">(F24+H24+J24)/3</f>
        <v>4825.40333333333</v>
      </c>
      <c r="L24" s="55" t="n">
        <v>4</v>
      </c>
      <c r="M24" s="55" t="n">
        <v>4</v>
      </c>
      <c r="N24" s="55" t="n">
        <v>2</v>
      </c>
      <c r="O24" s="56" t="n">
        <f aca="false">SUM(L24:N24)/IF((3-COUNTIF(L24:N24,"NE")=0),1,(3-COUNTIF(L24:N24,"NE")))</f>
        <v>3.33333333333333</v>
      </c>
      <c r="P24" s="56" t="n">
        <f aca="false">IF(O24&lt;=2,0,O24)</f>
        <v>3.33333333333333</v>
      </c>
      <c r="Q24" s="57" t="n">
        <f aca="false">K24*P24</f>
        <v>16084.6777777778</v>
      </c>
      <c r="R24" s="58" t="n">
        <f aca="false">$K$3</f>
        <v>4.94188619900111</v>
      </c>
      <c r="S24" s="59" t="n">
        <f aca="false">ROUNDDOWN(Q24*R24,2)</f>
        <v>79488.64</v>
      </c>
    </row>
    <row r="25" customFormat="false" ht="16.5" hidden="false" customHeight="true" outlineLevel="0" collapsed="false">
      <c r="B25" s="60" t="n">
        <v>20</v>
      </c>
      <c r="C25" s="46" t="s">
        <v>44</v>
      </c>
      <c r="D25" s="47" t="s">
        <v>19</v>
      </c>
      <c r="E25" s="48" t="n">
        <v>186</v>
      </c>
      <c r="F25" s="49" t="n">
        <v>7348.9</v>
      </c>
      <c r="G25" s="50" t="n">
        <v>96</v>
      </c>
      <c r="H25" s="51" t="n">
        <v>6952.17</v>
      </c>
      <c r="I25" s="52" t="n">
        <v>185</v>
      </c>
      <c r="J25" s="53" t="n">
        <v>6697.27</v>
      </c>
      <c r="K25" s="54" t="n">
        <f aca="false">(F25+H25+J25)/3</f>
        <v>6999.44666666667</v>
      </c>
      <c r="L25" s="55" t="n">
        <v>4</v>
      </c>
      <c r="M25" s="55" t="n">
        <v>4</v>
      </c>
      <c r="N25" s="55" t="n">
        <v>4</v>
      </c>
      <c r="O25" s="56" t="n">
        <f aca="false">SUM(L25:N25)/IF((3-COUNTIF(L25:N25,"NE")=0),1,(3-COUNTIF(L25:N25,"NE")))</f>
        <v>4</v>
      </c>
      <c r="P25" s="56" t="n">
        <f aca="false">IF(O25&lt;=2,0,O25)</f>
        <v>4</v>
      </c>
      <c r="Q25" s="57" t="n">
        <f aca="false">K25*P25</f>
        <v>27997.7866666667</v>
      </c>
      <c r="R25" s="58" t="n">
        <f aca="false">$K$3</f>
        <v>4.94188619900111</v>
      </c>
      <c r="S25" s="59" t="n">
        <f aca="false">ROUNDDOWN(Q25*R25,2)</f>
        <v>138361.87</v>
      </c>
    </row>
    <row r="26" customFormat="false" ht="16.5" hidden="false" customHeight="true" outlineLevel="0" collapsed="false">
      <c r="B26" s="60" t="n">
        <v>21</v>
      </c>
      <c r="C26" s="46" t="s">
        <v>45</v>
      </c>
      <c r="D26" s="47" t="s">
        <v>19</v>
      </c>
      <c r="E26" s="48" t="n">
        <v>186</v>
      </c>
      <c r="F26" s="49" t="n">
        <v>7348.9</v>
      </c>
      <c r="G26" s="50" t="n">
        <v>193</v>
      </c>
      <c r="H26" s="51" t="n">
        <v>6986.88</v>
      </c>
      <c r="I26" s="52" t="n">
        <v>185</v>
      </c>
      <c r="J26" s="53" t="n">
        <v>6697.27</v>
      </c>
      <c r="K26" s="54" t="n">
        <f aca="false">(F26+H26+J26)/3</f>
        <v>7011.01666666667</v>
      </c>
      <c r="L26" s="55" t="n">
        <v>4</v>
      </c>
      <c r="M26" s="55" t="n">
        <v>4</v>
      </c>
      <c r="N26" s="55" t="n">
        <v>4</v>
      </c>
      <c r="O26" s="56" t="n">
        <f aca="false">SUM(L26:N26)/IF((3-COUNTIF(L26:N26,"NE")=0),1,(3-COUNTIF(L26:N26,"NE")))</f>
        <v>4</v>
      </c>
      <c r="P26" s="56" t="n">
        <f aca="false">IF(O26&lt;=2,0,O26)</f>
        <v>4</v>
      </c>
      <c r="Q26" s="57" t="n">
        <f aca="false">K26*P26</f>
        <v>28044.0666666667</v>
      </c>
      <c r="R26" s="58" t="n">
        <f aca="false">$K$3</f>
        <v>4.94188619900111</v>
      </c>
      <c r="S26" s="59" t="n">
        <f aca="false">ROUNDDOWN(Q26*R26,2)</f>
        <v>138590.58</v>
      </c>
    </row>
    <row r="27" customFormat="false" ht="16.5" hidden="false" customHeight="true" outlineLevel="0" collapsed="false">
      <c r="B27" s="45" t="n">
        <v>22</v>
      </c>
      <c r="C27" s="46" t="s">
        <v>46</v>
      </c>
      <c r="D27" s="47" t="s">
        <v>29</v>
      </c>
      <c r="E27" s="48" t="n">
        <v>54</v>
      </c>
      <c r="F27" s="49" t="n">
        <v>7557.73</v>
      </c>
      <c r="G27" s="50" t="n">
        <v>193</v>
      </c>
      <c r="H27" s="51" t="n">
        <v>8809.55</v>
      </c>
      <c r="I27" s="52" t="n">
        <v>185</v>
      </c>
      <c r="J27" s="53" t="n">
        <v>8444.39</v>
      </c>
      <c r="K27" s="54" t="n">
        <f aca="false">(F27+H27+J27)/3</f>
        <v>8270.55666666667</v>
      </c>
      <c r="L27" s="55" t="n">
        <v>4</v>
      </c>
      <c r="M27" s="55" t="n">
        <v>4</v>
      </c>
      <c r="N27" s="55" t="n">
        <v>4</v>
      </c>
      <c r="O27" s="56" t="n">
        <f aca="false">SUM(L27:N27)/IF((3-COUNTIF(L27:N27,"NE")=0),1,(3-COUNTIF(L27:N27,"NE")))</f>
        <v>4</v>
      </c>
      <c r="P27" s="56" t="n">
        <f aca="false">IF(O27&lt;=2,0,O27)</f>
        <v>4</v>
      </c>
      <c r="Q27" s="57" t="n">
        <f aca="false">K27*P27</f>
        <v>33082.2266666667</v>
      </c>
      <c r="R27" s="58" t="n">
        <f aca="false">$K$3</f>
        <v>4.94188619900111</v>
      </c>
      <c r="S27" s="59" t="n">
        <f aca="false">ROUNDDOWN(Q27*R27,2)</f>
        <v>163488.59</v>
      </c>
    </row>
    <row r="28" customFormat="false" ht="16.5" hidden="false" customHeight="true" outlineLevel="0" collapsed="false">
      <c r="B28" s="60" t="n">
        <v>23</v>
      </c>
      <c r="C28" s="46" t="s">
        <v>47</v>
      </c>
      <c r="D28" s="47" t="s">
        <v>19</v>
      </c>
      <c r="E28" s="48" t="n">
        <v>186</v>
      </c>
      <c r="F28" s="49" t="n">
        <v>9086.64</v>
      </c>
      <c r="G28" s="50" t="n">
        <v>149</v>
      </c>
      <c r="H28" s="51" t="n">
        <v>5394.02</v>
      </c>
      <c r="I28" s="52" t="n">
        <v>185</v>
      </c>
      <c r="J28" s="53" t="n">
        <v>6697.27</v>
      </c>
      <c r="K28" s="54" t="n">
        <f aca="false">(F28+H28+J28)/3</f>
        <v>7059.31</v>
      </c>
      <c r="L28" s="55" t="n">
        <v>4</v>
      </c>
      <c r="M28" s="55" t="n">
        <v>4</v>
      </c>
      <c r="N28" s="55" t="n">
        <v>4</v>
      </c>
      <c r="O28" s="56" t="n">
        <f aca="false">SUM(L28:N28)/IF((3-COUNTIF(L28:N28,"NE")=0),1,(3-COUNTIF(L28:N28,"NE")))</f>
        <v>4</v>
      </c>
      <c r="P28" s="56" t="n">
        <f aca="false">IF(O28&lt;=2,0,O28)</f>
        <v>4</v>
      </c>
      <c r="Q28" s="57" t="n">
        <f aca="false">K28*P28</f>
        <v>28237.24</v>
      </c>
      <c r="R28" s="58" t="n">
        <f aca="false">$K$3</f>
        <v>4.94188619900111</v>
      </c>
      <c r="S28" s="59" t="n">
        <f aca="false">ROUNDDOWN(Q28*R28,2)</f>
        <v>139545.22</v>
      </c>
    </row>
    <row r="29" customFormat="false" ht="16.5" hidden="false" customHeight="true" outlineLevel="0" collapsed="false">
      <c r="B29" s="60" t="n">
        <v>24</v>
      </c>
      <c r="C29" s="46" t="s">
        <v>48</v>
      </c>
      <c r="D29" s="47" t="s">
        <v>19</v>
      </c>
      <c r="E29" s="48" t="n">
        <v>186</v>
      </c>
      <c r="F29" s="49" t="n">
        <v>7817.52</v>
      </c>
      <c r="G29" s="50" t="n">
        <v>193</v>
      </c>
      <c r="H29" s="51" t="n">
        <v>11135.42</v>
      </c>
      <c r="I29" s="52" t="n">
        <v>88</v>
      </c>
      <c r="J29" s="53" t="n">
        <v>3388.88</v>
      </c>
      <c r="K29" s="54" t="n">
        <f aca="false">(F29+H29+J29)/3</f>
        <v>7447.27333333333</v>
      </c>
      <c r="L29" s="55" t="n">
        <v>4</v>
      </c>
      <c r="M29" s="55" t="n">
        <v>4</v>
      </c>
      <c r="N29" s="55" t="n">
        <v>4</v>
      </c>
      <c r="O29" s="56" t="n">
        <f aca="false">SUM(L29:N29)/IF((3-COUNTIF(L29:N29,"NE")=0),1,(3-COUNTIF(L29:N29,"NE")))</f>
        <v>4</v>
      </c>
      <c r="P29" s="56" t="n">
        <f aca="false">IF(O29&lt;=2,0,O29)</f>
        <v>4</v>
      </c>
      <c r="Q29" s="57" t="n">
        <f aca="false">K29*P29</f>
        <v>29789.0933333333</v>
      </c>
      <c r="R29" s="58" t="n">
        <f aca="false">$K$3</f>
        <v>4.94188619900111</v>
      </c>
      <c r="S29" s="59" t="n">
        <f aca="false">ROUNDDOWN(Q29*R29,2)</f>
        <v>147214.3</v>
      </c>
    </row>
    <row r="30" s="63" customFormat="true" ht="16.5" hidden="false" customHeight="true" outlineLevel="0" collapsed="false">
      <c r="B30" s="45" t="n">
        <v>25</v>
      </c>
      <c r="C30" s="46" t="s">
        <v>49</v>
      </c>
      <c r="D30" s="47" t="s">
        <v>50</v>
      </c>
      <c r="E30" s="48" t="n">
        <v>186</v>
      </c>
      <c r="F30" s="49" t="n">
        <v>6213.05</v>
      </c>
      <c r="G30" s="50" t="n">
        <v>193</v>
      </c>
      <c r="H30" s="51" t="n">
        <v>5569.25</v>
      </c>
      <c r="I30" s="52" t="n">
        <v>185</v>
      </c>
      <c r="J30" s="53" t="n">
        <v>5338.41</v>
      </c>
      <c r="K30" s="54" t="n">
        <f aca="false">(F30+H30+J30)/3</f>
        <v>5706.90333333333</v>
      </c>
      <c r="L30" s="55" t="n">
        <v>4</v>
      </c>
      <c r="M30" s="55" t="n">
        <v>4</v>
      </c>
      <c r="N30" s="55" t="n">
        <v>4</v>
      </c>
      <c r="O30" s="56" t="n">
        <f aca="false">SUM(L30:N30)/IF((3-COUNTIF(L30:N30,"NE")=0),1,(3-COUNTIF(L30:N30,"NE")))</f>
        <v>4</v>
      </c>
      <c r="P30" s="56" t="n">
        <f aca="false">IF(O30&lt;=2,0,O30)</f>
        <v>4</v>
      </c>
      <c r="Q30" s="57" t="n">
        <f aca="false">K30*P30</f>
        <v>22827.6133333333</v>
      </c>
      <c r="R30" s="58" t="n">
        <f aca="false">$K$3</f>
        <v>4.94188619900111</v>
      </c>
      <c r="S30" s="59" t="n">
        <f aca="false">ROUNDDOWN(Q30*R30,2)</f>
        <v>112811.46</v>
      </c>
    </row>
    <row r="31" customFormat="false" ht="16.5" hidden="false" customHeight="true" outlineLevel="0" collapsed="false">
      <c r="B31" s="60" t="n">
        <v>26</v>
      </c>
      <c r="C31" s="46" t="s">
        <v>51</v>
      </c>
      <c r="D31" s="47" t="s">
        <v>52</v>
      </c>
      <c r="E31" s="48" t="n">
        <v>186</v>
      </c>
      <c r="F31" s="49" t="n">
        <v>8098.94</v>
      </c>
      <c r="G31" s="50" t="n">
        <v>105</v>
      </c>
      <c r="H31" s="51" t="n">
        <v>7698.31</v>
      </c>
      <c r="I31" s="52" t="n">
        <v>176</v>
      </c>
      <c r="J31" s="53" t="n">
        <v>6740.82</v>
      </c>
      <c r="K31" s="54" t="n">
        <f aca="false">(F31+H31+J31)/3</f>
        <v>7512.69</v>
      </c>
      <c r="L31" s="55" t="n">
        <v>4</v>
      </c>
      <c r="M31" s="55" t="n">
        <v>4</v>
      </c>
      <c r="N31" s="55" t="n">
        <v>4</v>
      </c>
      <c r="O31" s="56" t="n">
        <f aca="false">SUM(L31:N31)/IF((3-COUNTIF(L31:N31,"NE")=0),1,(3-COUNTIF(L31:N31,"NE")))</f>
        <v>4</v>
      </c>
      <c r="P31" s="56" t="n">
        <f aca="false">IF(O31&lt;=2,0,O31)</f>
        <v>4</v>
      </c>
      <c r="Q31" s="57" t="n">
        <f aca="false">K31*P31</f>
        <v>30050.76</v>
      </c>
      <c r="R31" s="58" t="n">
        <f aca="false">$K$3</f>
        <v>4.94188619900111</v>
      </c>
      <c r="S31" s="59" t="n">
        <f aca="false">ROUNDDOWN(Q31*R31,2)</f>
        <v>148507.43</v>
      </c>
    </row>
    <row r="32" s="65" customFormat="true" ht="16.5" hidden="false" customHeight="true" outlineLevel="0" collapsed="false">
      <c r="B32" s="60" t="n">
        <v>27</v>
      </c>
      <c r="C32" s="46" t="s">
        <v>53</v>
      </c>
      <c r="D32" s="47" t="s">
        <v>54</v>
      </c>
      <c r="E32" s="48" t="n">
        <v>102</v>
      </c>
      <c r="F32" s="49" t="n">
        <v>5439.84</v>
      </c>
      <c r="G32" s="50" t="n">
        <v>204</v>
      </c>
      <c r="H32" s="51" t="n">
        <v>5052.03</v>
      </c>
      <c r="I32" s="52" t="n">
        <v>178.5</v>
      </c>
      <c r="J32" s="53" t="n">
        <v>4420.53</v>
      </c>
      <c r="K32" s="54" t="n">
        <f aca="false">(F32+H32+J32)/3</f>
        <v>4970.8</v>
      </c>
      <c r="L32" s="55" t="n">
        <v>4</v>
      </c>
      <c r="M32" s="55" t="n">
        <v>4</v>
      </c>
      <c r="N32" s="55" t="n">
        <v>4</v>
      </c>
      <c r="O32" s="56" t="n">
        <f aca="false">SUM(L32:N32)/IF((3-COUNTIF(L32:N32,"NE")=0),1,(3-COUNTIF(L32:N32,"NE")))</f>
        <v>4</v>
      </c>
      <c r="P32" s="56" t="n">
        <f aca="false">IF(O32&lt;=2,0,O32)</f>
        <v>4</v>
      </c>
      <c r="Q32" s="57" t="n">
        <f aca="false">K32*P32</f>
        <v>19883.2</v>
      </c>
      <c r="R32" s="58" t="n">
        <f aca="false">$K$3</f>
        <v>4.94188619900111</v>
      </c>
      <c r="S32" s="59" t="n">
        <f aca="false">ROUNDDOWN(Q32*R32,2)</f>
        <v>98260.51</v>
      </c>
    </row>
    <row r="33" customFormat="false" ht="16.5" hidden="false" customHeight="true" outlineLevel="0" collapsed="false">
      <c r="B33" s="60" t="n">
        <v>28</v>
      </c>
      <c r="C33" s="46" t="s">
        <v>55</v>
      </c>
      <c r="D33" s="47" t="s">
        <v>19</v>
      </c>
      <c r="E33" s="48" t="n">
        <v>159</v>
      </c>
      <c r="F33" s="49" t="n">
        <v>10117.68</v>
      </c>
      <c r="G33" s="50" t="n">
        <v>96</v>
      </c>
      <c r="H33" s="51" t="n">
        <v>3475.34</v>
      </c>
      <c r="I33" s="52" t="n">
        <v>185</v>
      </c>
      <c r="J33" s="53" t="n">
        <v>6697.27</v>
      </c>
      <c r="K33" s="54" t="n">
        <f aca="false">(F33+H33+J33)/3</f>
        <v>6763.43</v>
      </c>
      <c r="L33" s="55" t="n">
        <v>4</v>
      </c>
      <c r="M33" s="55" t="n">
        <v>4</v>
      </c>
      <c r="N33" s="55" t="n">
        <v>4</v>
      </c>
      <c r="O33" s="56" t="n">
        <f aca="false">SUM(L33:N33)/IF((3-COUNTIF(L33:N33,"NE")=0),1,(3-COUNTIF(L33:N33,"NE")))</f>
        <v>4</v>
      </c>
      <c r="P33" s="56" t="n">
        <f aca="false">IF(O33&lt;=2,0,O33)</f>
        <v>4</v>
      </c>
      <c r="Q33" s="57" t="n">
        <f aca="false">K33*P33</f>
        <v>27053.72</v>
      </c>
      <c r="R33" s="58" t="n">
        <f aca="false">$K$3</f>
        <v>4.94188619900111</v>
      </c>
      <c r="S33" s="59" t="n">
        <f aca="false">ROUNDDOWN(Q33*R33,2)</f>
        <v>133696.4</v>
      </c>
    </row>
    <row r="34" s="65" customFormat="true" ht="16.5" hidden="false" customHeight="true" outlineLevel="0" collapsed="false">
      <c r="B34" s="60" t="n">
        <v>29</v>
      </c>
      <c r="C34" s="46" t="s">
        <v>56</v>
      </c>
      <c r="D34" s="47" t="s">
        <v>54</v>
      </c>
      <c r="E34" s="48" t="n">
        <v>191.25</v>
      </c>
      <c r="F34" s="49" t="n">
        <v>5052.03</v>
      </c>
      <c r="G34" s="50" t="n">
        <v>191.25</v>
      </c>
      <c r="H34" s="51" t="n">
        <v>4736.28</v>
      </c>
      <c r="I34" s="52" t="n">
        <v>204</v>
      </c>
      <c r="J34" s="53" t="n">
        <v>5052.03</v>
      </c>
      <c r="K34" s="54" t="n">
        <f aca="false">(F34+H34+J34)/3</f>
        <v>4946.78</v>
      </c>
      <c r="L34" s="55" t="n">
        <v>4</v>
      </c>
      <c r="M34" s="55" t="n">
        <v>4</v>
      </c>
      <c r="N34" s="55" t="n">
        <v>4</v>
      </c>
      <c r="O34" s="56" t="n">
        <f aca="false">SUM(L34:N34)/IF((3-COUNTIF(L34:N34,"NE")=0),1,(3-COUNTIF(L34:N34,"NE")))</f>
        <v>4</v>
      </c>
      <c r="P34" s="56" t="n">
        <f aca="false">IF(O34&lt;=2,0,O34)</f>
        <v>4</v>
      </c>
      <c r="Q34" s="57" t="n">
        <f aca="false">K34*P34</f>
        <v>19787.12</v>
      </c>
      <c r="R34" s="58" t="n">
        <f aca="false">$K$3</f>
        <v>4.94188619900111</v>
      </c>
      <c r="S34" s="59" t="n">
        <f aca="false">ROUNDDOWN(Q34*R34,2)</f>
        <v>97785.69</v>
      </c>
    </row>
    <row r="35" customFormat="false" ht="16.5" hidden="false" customHeight="true" outlineLevel="0" collapsed="false">
      <c r="B35" s="60" t="n">
        <v>30</v>
      </c>
      <c r="C35" s="46" t="s">
        <v>57</v>
      </c>
      <c r="D35" s="47" t="s">
        <v>50</v>
      </c>
      <c r="E35" s="48" t="n">
        <v>186</v>
      </c>
      <c r="F35" s="49" t="n">
        <v>6258.77</v>
      </c>
      <c r="G35" s="50" t="n">
        <v>193</v>
      </c>
      <c r="H35" s="51" t="n">
        <v>5569.25</v>
      </c>
      <c r="I35" s="52" t="n">
        <v>185</v>
      </c>
      <c r="J35" s="53" t="n">
        <v>5338.41</v>
      </c>
      <c r="K35" s="54" t="n">
        <f aca="false">(F35+H35+J35)/3</f>
        <v>5722.14333333333</v>
      </c>
      <c r="L35" s="55" t="n">
        <v>4</v>
      </c>
      <c r="M35" s="55" t="n">
        <v>4</v>
      </c>
      <c r="N35" s="55" t="n">
        <v>4</v>
      </c>
      <c r="O35" s="56" t="n">
        <f aca="false">SUM(L35:N35)/IF((3-COUNTIF(L35:N35,"NE")=0),1,(3-COUNTIF(L35:N35,"NE")))</f>
        <v>4</v>
      </c>
      <c r="P35" s="56" t="n">
        <f aca="false">IF(O35&lt;=2,0,O35)</f>
        <v>4</v>
      </c>
      <c r="Q35" s="57" t="n">
        <f aca="false">K35*P35</f>
        <v>22888.5733333333</v>
      </c>
      <c r="R35" s="58" t="n">
        <f aca="false">$K$3</f>
        <v>4.94188619900111</v>
      </c>
      <c r="S35" s="59" t="n">
        <f aca="false">ROUNDDOWN(Q35*R35,2)</f>
        <v>113112.72</v>
      </c>
    </row>
    <row r="36" customFormat="false" ht="16.5" hidden="false" customHeight="true" outlineLevel="0" collapsed="false">
      <c r="B36" s="60" t="n">
        <v>31</v>
      </c>
      <c r="C36" s="46" t="s">
        <v>58</v>
      </c>
      <c r="D36" s="47" t="s">
        <v>50</v>
      </c>
      <c r="E36" s="48" t="n">
        <v>203</v>
      </c>
      <c r="F36" s="49" t="n">
        <v>6587.53</v>
      </c>
      <c r="G36" s="50" t="n">
        <v>60</v>
      </c>
      <c r="H36" s="51" t="n">
        <v>1731.37</v>
      </c>
      <c r="I36" s="52"/>
      <c r="J36" s="53"/>
      <c r="K36" s="54" t="n">
        <f aca="false">(F36+H36+J36)/3</f>
        <v>2772.96666666667</v>
      </c>
      <c r="L36" s="55" t="n">
        <v>4</v>
      </c>
      <c r="M36" s="55" t="n">
        <v>4</v>
      </c>
      <c r="N36" s="62" t="s">
        <v>25</v>
      </c>
      <c r="O36" s="56" t="n">
        <f aca="false">SUM(L36:N36)/IF((3-COUNTIF(L36:N36,"NE")=0),1,(3-COUNTIF(L36:N36,"NE")))</f>
        <v>4</v>
      </c>
      <c r="P36" s="56" t="n">
        <f aca="false">IF(O36&lt;=2,0,O36)</f>
        <v>4</v>
      </c>
      <c r="Q36" s="57" t="n">
        <f aca="false">K36*P36</f>
        <v>11091.8666666667</v>
      </c>
      <c r="R36" s="58" t="n">
        <f aca="false">$K$3</f>
        <v>4.94188619900111</v>
      </c>
      <c r="S36" s="59" t="n">
        <f aca="false">ROUNDDOWN(Q36*R36,2)</f>
        <v>54814.74</v>
      </c>
    </row>
    <row r="37" customFormat="false" ht="16.5" hidden="false" customHeight="true" outlineLevel="0" collapsed="false">
      <c r="B37" s="45" t="n">
        <v>32</v>
      </c>
      <c r="C37" s="61" t="s">
        <v>59</v>
      </c>
      <c r="D37" s="47" t="s">
        <v>50</v>
      </c>
      <c r="E37" s="48"/>
      <c r="F37" s="49"/>
      <c r="G37" s="50" t="n">
        <v>105</v>
      </c>
      <c r="H37" s="51" t="n">
        <v>3029.91</v>
      </c>
      <c r="I37" s="52" t="n">
        <v>185</v>
      </c>
      <c r="J37" s="53" t="n">
        <v>5338.41</v>
      </c>
      <c r="K37" s="54" t="n">
        <f aca="false">(F37+H37+J37)/3</f>
        <v>2789.44</v>
      </c>
      <c r="L37" s="62" t="s">
        <v>25</v>
      </c>
      <c r="M37" s="55" t="n">
        <v>4</v>
      </c>
      <c r="N37" s="55" t="n">
        <v>4</v>
      </c>
      <c r="O37" s="56" t="n">
        <f aca="false">SUM(L37:N37)/IF((3-COUNTIF(L37:N37,"NE")=0),1,(3-COUNTIF(L37:N37,"NE")))</f>
        <v>4</v>
      </c>
      <c r="P37" s="56" t="n">
        <f aca="false">IF(O37&lt;=2,0,O37)</f>
        <v>4</v>
      </c>
      <c r="Q37" s="57" t="n">
        <f aca="false">K37*P37</f>
        <v>11157.76</v>
      </c>
      <c r="R37" s="58" t="n">
        <f aca="false">$K$3</f>
        <v>4.94188619900111</v>
      </c>
      <c r="S37" s="59" t="n">
        <f aca="false">ROUNDDOWN(Q37*R37,2)</f>
        <v>55140.38</v>
      </c>
    </row>
    <row r="38" customFormat="false" ht="16.5" hidden="false" customHeight="true" outlineLevel="0" collapsed="false">
      <c r="B38" s="60" t="n">
        <v>33</v>
      </c>
      <c r="C38" s="46" t="s">
        <v>60</v>
      </c>
      <c r="D38" s="47" t="s">
        <v>41</v>
      </c>
      <c r="E38" s="48" t="n">
        <v>106</v>
      </c>
      <c r="F38" s="49" t="n">
        <v>5757.61</v>
      </c>
      <c r="G38" s="50" t="n">
        <v>193</v>
      </c>
      <c r="H38" s="51" t="n">
        <v>5974.29</v>
      </c>
      <c r="I38" s="52" t="n">
        <v>185</v>
      </c>
      <c r="J38" s="53" t="n">
        <v>5726.65</v>
      </c>
      <c r="K38" s="54" t="n">
        <f aca="false">(F38+H38+J38)/3</f>
        <v>5819.51666666667</v>
      </c>
      <c r="L38" s="55" t="n">
        <v>4</v>
      </c>
      <c r="M38" s="55" t="n">
        <v>4</v>
      </c>
      <c r="N38" s="55" t="n">
        <v>4</v>
      </c>
      <c r="O38" s="56" t="n">
        <f aca="false">SUM(L38:N38)/IF((3-COUNTIF(L38:N38,"NE")=0),1,(3-COUNTIF(L38:N38,"NE")))</f>
        <v>4</v>
      </c>
      <c r="P38" s="56" t="n">
        <f aca="false">IF(O38&lt;=2,0,O38)</f>
        <v>4</v>
      </c>
      <c r="Q38" s="57" t="n">
        <f aca="false">K38*P38</f>
        <v>23278.0666666667</v>
      </c>
      <c r="R38" s="58" t="n">
        <f aca="false">$K$3</f>
        <v>4.94188619900111</v>
      </c>
      <c r="S38" s="59" t="n">
        <f aca="false">ROUNDDOWN(Q38*R38,2)</f>
        <v>115037.55</v>
      </c>
    </row>
    <row r="39" s="65" customFormat="true" ht="16.5" hidden="false" customHeight="true" outlineLevel="0" collapsed="false">
      <c r="B39" s="60" t="n">
        <v>34</v>
      </c>
      <c r="C39" s="46" t="s">
        <v>61</v>
      </c>
      <c r="D39" s="47" t="s">
        <v>31</v>
      </c>
      <c r="E39" s="48" t="n">
        <v>56</v>
      </c>
      <c r="F39" s="49" t="n">
        <v>1324.01</v>
      </c>
      <c r="G39" s="50" t="n">
        <v>0</v>
      </c>
      <c r="H39" s="51" t="n">
        <v>537.99</v>
      </c>
      <c r="I39" s="52" t="n">
        <v>0</v>
      </c>
      <c r="J39" s="53" t="n">
        <v>0</v>
      </c>
      <c r="K39" s="54" t="n">
        <f aca="false">(F39+H39+J39)/3</f>
        <v>620.666666666667</v>
      </c>
      <c r="L39" s="55" t="n">
        <v>3</v>
      </c>
      <c r="M39" s="55" t="n">
        <v>4</v>
      </c>
      <c r="N39" s="62" t="s">
        <v>25</v>
      </c>
      <c r="O39" s="56" t="n">
        <f aca="false">SUM(L39:N39)/IF((3-COUNTIF(L39:N39,"NE")=0),1,(3-COUNTIF(L39:N39,"NE")))</f>
        <v>3.5</v>
      </c>
      <c r="P39" s="56" t="n">
        <f aca="false">IF(O39&lt;=2,0,O39)</f>
        <v>3.5</v>
      </c>
      <c r="Q39" s="57" t="n">
        <f aca="false">K39*P39</f>
        <v>2172.33333333333</v>
      </c>
      <c r="R39" s="58" t="n">
        <f aca="false">$K$3</f>
        <v>4.94188619900111</v>
      </c>
      <c r="S39" s="59" t="n">
        <f aca="false">ROUNDDOWN(Q39*R39,2)</f>
        <v>10735.42</v>
      </c>
    </row>
    <row r="40" customFormat="false" ht="16.5" hidden="false" customHeight="true" outlineLevel="0" collapsed="false">
      <c r="B40" s="60" t="n">
        <v>35</v>
      </c>
      <c r="C40" s="46" t="s">
        <v>62</v>
      </c>
      <c r="D40" s="47" t="s">
        <v>31</v>
      </c>
      <c r="E40" s="48" t="n">
        <v>98</v>
      </c>
      <c r="F40" s="49" t="n">
        <v>4285.56</v>
      </c>
      <c r="G40" s="50" t="n">
        <v>204</v>
      </c>
      <c r="H40" s="51" t="n">
        <v>4885.34</v>
      </c>
      <c r="I40" s="52" t="n">
        <v>182.5</v>
      </c>
      <c r="J40" s="53" t="n">
        <v>4369.96</v>
      </c>
      <c r="K40" s="54" t="n">
        <f aca="false">(F40+H40+J40)/3</f>
        <v>4513.62</v>
      </c>
      <c r="L40" s="55" t="n">
        <v>4</v>
      </c>
      <c r="M40" s="55" t="n">
        <v>4</v>
      </c>
      <c r="N40" s="55" t="n">
        <v>4</v>
      </c>
      <c r="O40" s="56" t="n">
        <f aca="false">SUM(L40:N40)/IF((3-COUNTIF(L40:N40,"NE")=0),1,(3-COUNTIF(L40:N40,"NE")))</f>
        <v>4</v>
      </c>
      <c r="P40" s="56" t="n">
        <f aca="false">IF(O40&lt;=2,0,O40)</f>
        <v>4</v>
      </c>
      <c r="Q40" s="57" t="n">
        <f aca="false">K40*P40</f>
        <v>18054.48</v>
      </c>
      <c r="R40" s="58" t="n">
        <f aca="false">$K$3</f>
        <v>4.94188619900111</v>
      </c>
      <c r="S40" s="59" t="n">
        <f aca="false">ROUNDDOWN(Q40*R40,2)</f>
        <v>89223.18</v>
      </c>
    </row>
    <row r="41" customFormat="false" ht="16.5" hidden="false" customHeight="true" outlineLevel="0" collapsed="false">
      <c r="B41" s="60" t="n">
        <v>36</v>
      </c>
      <c r="C41" s="46" t="s">
        <v>63</v>
      </c>
      <c r="D41" s="47" t="s">
        <v>31</v>
      </c>
      <c r="E41" s="48" t="n">
        <v>192</v>
      </c>
      <c r="F41" s="49" t="n">
        <v>4536.72</v>
      </c>
      <c r="G41" s="50" t="n">
        <v>168</v>
      </c>
      <c r="H41" s="51" t="n">
        <v>5050.83</v>
      </c>
      <c r="I41" s="52" t="n">
        <v>144</v>
      </c>
      <c r="J41" s="53" t="n">
        <v>3393.84</v>
      </c>
      <c r="K41" s="54" t="n">
        <f aca="false">(F41+H41+J41)/3</f>
        <v>4327.13</v>
      </c>
      <c r="L41" s="55" t="n">
        <v>3</v>
      </c>
      <c r="M41" s="55" t="n">
        <v>4</v>
      </c>
      <c r="N41" s="55" t="n">
        <v>4</v>
      </c>
      <c r="O41" s="56" t="n">
        <f aca="false">SUM(L41:N41)/IF((3-COUNTIF(L41:N41,"NE")=0),1,(3-COUNTIF(L41:N41,"NE")))</f>
        <v>3.66666666666667</v>
      </c>
      <c r="P41" s="56" t="n">
        <f aca="false">IF(O41&lt;=2,0,O41)</f>
        <v>3.66666666666667</v>
      </c>
      <c r="Q41" s="57" t="n">
        <f aca="false">K41*P41</f>
        <v>15866.1433333333</v>
      </c>
      <c r="R41" s="58" t="n">
        <f aca="false">$K$3</f>
        <v>4.94188619900111</v>
      </c>
      <c r="S41" s="59" t="n">
        <f aca="false">ROUNDDOWN(Q41*R41,2)</f>
        <v>78408.67</v>
      </c>
    </row>
    <row r="42" customFormat="false" ht="16.5" hidden="false" customHeight="true" outlineLevel="0" collapsed="false">
      <c r="B42" s="60" t="n">
        <v>37</v>
      </c>
      <c r="C42" s="64" t="s">
        <v>64</v>
      </c>
      <c r="D42" s="47" t="s">
        <v>31</v>
      </c>
      <c r="E42" s="48"/>
      <c r="F42" s="49"/>
      <c r="G42" s="50"/>
      <c r="H42" s="51"/>
      <c r="I42" s="52" t="n">
        <v>24</v>
      </c>
      <c r="J42" s="53" t="n">
        <v>565.64</v>
      </c>
      <c r="K42" s="54" t="n">
        <f aca="false">(F42+H42+J42)/3</f>
        <v>188.546666666667</v>
      </c>
      <c r="L42" s="62" t="s">
        <v>25</v>
      </c>
      <c r="M42" s="62" t="s">
        <v>25</v>
      </c>
      <c r="N42" s="55" t="n">
        <v>4</v>
      </c>
      <c r="O42" s="56" t="n">
        <f aca="false">SUM(L42:N42)/IF((3-COUNTIF(L42:N42,"NE")=0),1,(3-COUNTIF(L42:N42,"NE")))</f>
        <v>4</v>
      </c>
      <c r="P42" s="56" t="n">
        <f aca="false">IF(O42&lt;=2,0,O42)</f>
        <v>4</v>
      </c>
      <c r="Q42" s="57" t="n">
        <f aca="false">K42*P42</f>
        <v>754.186666666667</v>
      </c>
      <c r="R42" s="58" t="n">
        <f aca="false">$K$3</f>
        <v>4.94188619900111</v>
      </c>
      <c r="S42" s="59" t="n">
        <f aca="false">ROUNDDOWN(Q42*R42,2)</f>
        <v>3727.1</v>
      </c>
    </row>
    <row r="43" customFormat="false" ht="16.5" hidden="false" customHeight="true" outlineLevel="0" collapsed="false">
      <c r="B43" s="60" t="n">
        <v>38</v>
      </c>
      <c r="C43" s="46" t="s">
        <v>65</v>
      </c>
      <c r="D43" s="47" t="s">
        <v>31</v>
      </c>
      <c r="E43" s="48" t="n">
        <v>184</v>
      </c>
      <c r="F43" s="49" t="n">
        <v>4705.3</v>
      </c>
      <c r="G43" s="50" t="n">
        <v>176</v>
      </c>
      <c r="H43" s="51" t="n">
        <v>4152.21</v>
      </c>
      <c r="I43" s="52" t="n">
        <v>192</v>
      </c>
      <c r="J43" s="53" t="n">
        <v>4525.12</v>
      </c>
      <c r="K43" s="54" t="n">
        <f aca="false">(F43+H43+J43)/3</f>
        <v>4460.87666666667</v>
      </c>
      <c r="L43" s="55" t="n">
        <v>4</v>
      </c>
      <c r="M43" s="55" t="n">
        <v>4</v>
      </c>
      <c r="N43" s="55" t="n">
        <v>4</v>
      </c>
      <c r="O43" s="56" t="n">
        <f aca="false">SUM(L43:N43)/IF((3-COUNTIF(L43:N43,"NE")=0),1,(3-COUNTIF(L43:N43,"NE")))</f>
        <v>4</v>
      </c>
      <c r="P43" s="56" t="n">
        <f aca="false">IF(O43&lt;=2,0,O43)</f>
        <v>4</v>
      </c>
      <c r="Q43" s="57" t="n">
        <f aca="false">K43*P43</f>
        <v>17843.5066666667</v>
      </c>
      <c r="R43" s="58" t="n">
        <f aca="false">$K$3</f>
        <v>4.94188619900111</v>
      </c>
      <c r="S43" s="59" t="n">
        <f aca="false">ROUNDDOWN(Q43*R43,2)</f>
        <v>88180.57</v>
      </c>
    </row>
    <row r="44" customFormat="false" ht="16.5" hidden="false" customHeight="true" outlineLevel="0" collapsed="false">
      <c r="B44" s="45" t="n">
        <v>39</v>
      </c>
      <c r="C44" s="46" t="s">
        <v>66</v>
      </c>
      <c r="D44" s="47" t="s">
        <v>41</v>
      </c>
      <c r="E44" s="48" t="n">
        <v>27</v>
      </c>
      <c r="F44" s="49" t="n">
        <v>835.78</v>
      </c>
      <c r="G44" s="50" t="n">
        <v>158</v>
      </c>
      <c r="H44" s="51" t="n">
        <v>4890.87</v>
      </c>
      <c r="I44" s="52" t="n">
        <v>0</v>
      </c>
      <c r="J44" s="53" t="n">
        <v>0</v>
      </c>
      <c r="K44" s="54" t="n">
        <f aca="false">(F44+H44+J44)/3</f>
        <v>1908.88333333333</v>
      </c>
      <c r="L44" s="55" t="n">
        <v>4</v>
      </c>
      <c r="M44" s="55" t="n">
        <v>4</v>
      </c>
      <c r="N44" s="62" t="s">
        <v>25</v>
      </c>
      <c r="O44" s="56" t="n">
        <f aca="false">SUM(L44:N44)/IF((3-COUNTIF(L44:N44,"NE")=0),1,(3-COUNTIF(L44:N44,"NE")))</f>
        <v>4</v>
      </c>
      <c r="P44" s="56" t="n">
        <f aca="false">IF(O44&lt;=2,0,O44)</f>
        <v>4</v>
      </c>
      <c r="Q44" s="57" t="n">
        <f aca="false">K44*P44</f>
        <v>7635.53333333333</v>
      </c>
      <c r="R44" s="58" t="n">
        <f aca="false">$K$3</f>
        <v>4.94188619900111</v>
      </c>
      <c r="S44" s="59" t="n">
        <f aca="false">ROUNDDOWN(Q44*R44,2)</f>
        <v>37733.93</v>
      </c>
    </row>
    <row r="45" customFormat="false" ht="16.5" hidden="false" customHeight="true" outlineLevel="0" collapsed="false">
      <c r="B45" s="60" t="n">
        <v>40</v>
      </c>
      <c r="C45" s="46" t="s">
        <v>67</v>
      </c>
      <c r="D45" s="47" t="s">
        <v>41</v>
      </c>
      <c r="E45" s="48" t="n">
        <v>186</v>
      </c>
      <c r="F45" s="49" t="n">
        <v>7340.24</v>
      </c>
      <c r="G45" s="50" t="n">
        <v>193</v>
      </c>
      <c r="H45" s="51" t="n">
        <v>7212.48</v>
      </c>
      <c r="I45" s="52" t="n">
        <v>141</v>
      </c>
      <c r="J45" s="53" t="n">
        <v>4364.64</v>
      </c>
      <c r="K45" s="54" t="n">
        <f aca="false">(F45+H45+J45)/3</f>
        <v>6305.78666666667</v>
      </c>
      <c r="L45" s="55" t="n">
        <v>4</v>
      </c>
      <c r="M45" s="55" t="n">
        <v>4</v>
      </c>
      <c r="N45" s="55" t="n">
        <v>4</v>
      </c>
      <c r="O45" s="56" t="n">
        <f aca="false">SUM(L45:N45)/IF((3-COUNTIF(L45:N45,"NE")=0),1,(3-COUNTIF(L45:N45,"NE")))</f>
        <v>4</v>
      </c>
      <c r="P45" s="56" t="n">
        <f aca="false">IF(O45&lt;=2,0,O45)</f>
        <v>4</v>
      </c>
      <c r="Q45" s="57" t="n">
        <f aca="false">K45*P45</f>
        <v>25223.1466666667</v>
      </c>
      <c r="R45" s="58" t="n">
        <f aca="false">$K$3</f>
        <v>4.94188619900111</v>
      </c>
      <c r="S45" s="59" t="n">
        <f aca="false">ROUNDDOWN(Q45*R45,2)</f>
        <v>124649.92</v>
      </c>
    </row>
    <row r="46" customFormat="false" ht="16.5" hidden="false" customHeight="true" outlineLevel="0" collapsed="false">
      <c r="B46" s="60" t="n">
        <v>41</v>
      </c>
      <c r="C46" s="46" t="s">
        <v>68</v>
      </c>
      <c r="D46" s="47" t="s">
        <v>19</v>
      </c>
      <c r="E46" s="48" t="n">
        <v>186</v>
      </c>
      <c r="F46" s="49" t="n">
        <v>7661.34</v>
      </c>
      <c r="G46" s="50" t="n">
        <v>193</v>
      </c>
      <c r="H46" s="51" t="n">
        <v>10462.22</v>
      </c>
      <c r="I46" s="52" t="n">
        <v>89</v>
      </c>
      <c r="J46" s="53" t="n">
        <v>3221.93</v>
      </c>
      <c r="K46" s="54" t="n">
        <f aca="false">(F46+H46+J46)/3</f>
        <v>7115.16333333333</v>
      </c>
      <c r="L46" s="55" t="n">
        <v>4</v>
      </c>
      <c r="M46" s="55" t="n">
        <v>4</v>
      </c>
      <c r="N46" s="55" t="n">
        <v>4</v>
      </c>
      <c r="O46" s="56" t="n">
        <f aca="false">SUM(L46:N46)/IF((3-COUNTIF(L46:N46,"NE")=0),1,(3-COUNTIF(L46:N46,"NE")))</f>
        <v>4</v>
      </c>
      <c r="P46" s="56" t="n">
        <f aca="false">IF(O46&lt;=2,0,O46)</f>
        <v>4</v>
      </c>
      <c r="Q46" s="57" t="n">
        <f aca="false">K46*P46</f>
        <v>28460.6533333333</v>
      </c>
      <c r="R46" s="58" t="n">
        <f aca="false">$K$3</f>
        <v>4.94188619900111</v>
      </c>
      <c r="S46" s="59" t="n">
        <f aca="false">ROUNDDOWN(Q46*R46,2)</f>
        <v>140649.3</v>
      </c>
    </row>
    <row r="47" customFormat="false" ht="16.5" hidden="false" customHeight="true" outlineLevel="0" collapsed="false">
      <c r="B47" s="60" t="n">
        <v>42</v>
      </c>
      <c r="C47" s="46" t="s">
        <v>69</v>
      </c>
      <c r="D47" s="47" t="s">
        <v>52</v>
      </c>
      <c r="E47" s="48" t="n">
        <v>186</v>
      </c>
      <c r="F47" s="49" t="n">
        <v>8098.85</v>
      </c>
      <c r="G47" s="50" t="n">
        <v>193</v>
      </c>
      <c r="H47" s="51" t="n">
        <v>7391.92</v>
      </c>
      <c r="I47" s="52" t="n">
        <v>185</v>
      </c>
      <c r="J47" s="53" t="n">
        <v>7085.52</v>
      </c>
      <c r="K47" s="54" t="n">
        <f aca="false">(F47+H47+J47)/3</f>
        <v>7525.43</v>
      </c>
      <c r="L47" s="55" t="n">
        <v>4</v>
      </c>
      <c r="M47" s="55" t="n">
        <v>4</v>
      </c>
      <c r="N47" s="55" t="n">
        <v>4</v>
      </c>
      <c r="O47" s="56" t="n">
        <f aca="false">SUM(L47:N47)/IF((3-COUNTIF(L47:N47,"NE")=0),1,(3-COUNTIF(L47:N47,"NE")))</f>
        <v>4</v>
      </c>
      <c r="P47" s="56" t="n">
        <f aca="false">IF(O47&lt;=2,0,O47)</f>
        <v>4</v>
      </c>
      <c r="Q47" s="57" t="n">
        <f aca="false">K47*P47</f>
        <v>30101.72</v>
      </c>
      <c r="R47" s="58" t="n">
        <f aca="false">$K$3</f>
        <v>4.94188619900111</v>
      </c>
      <c r="S47" s="59" t="n">
        <f aca="false">ROUNDDOWN(Q47*R47,2)</f>
        <v>148759.27</v>
      </c>
    </row>
    <row r="48" customFormat="false" ht="16.5" hidden="false" customHeight="true" outlineLevel="0" collapsed="false">
      <c r="B48" s="60" t="n">
        <v>43</v>
      </c>
      <c r="C48" s="46" t="s">
        <v>70</v>
      </c>
      <c r="D48" s="47" t="s">
        <v>41</v>
      </c>
      <c r="E48" s="48" t="n">
        <v>204</v>
      </c>
      <c r="F48" s="49" t="n">
        <v>7137.24</v>
      </c>
      <c r="G48" s="50" t="n">
        <v>204</v>
      </c>
      <c r="H48" s="51" t="n">
        <v>6336.4</v>
      </c>
      <c r="I48" s="52" t="n">
        <v>178.5</v>
      </c>
      <c r="J48" s="53" t="n">
        <v>5544.35</v>
      </c>
      <c r="K48" s="54" t="n">
        <f aca="false">(F48+H48+J48)/3</f>
        <v>6339.33</v>
      </c>
      <c r="L48" s="55" t="n">
        <v>4</v>
      </c>
      <c r="M48" s="55" t="n">
        <v>4</v>
      </c>
      <c r="N48" s="55" t="n">
        <v>4</v>
      </c>
      <c r="O48" s="56" t="n">
        <f aca="false">SUM(L48:N48)/IF((3-COUNTIF(L48:N48,"NE")=0),1,(3-COUNTIF(L48:N48,"NE")))</f>
        <v>4</v>
      </c>
      <c r="P48" s="56" t="n">
        <f aca="false">IF(O48&lt;=2,0,O48)</f>
        <v>4</v>
      </c>
      <c r="Q48" s="57" t="n">
        <f aca="false">K48*P48</f>
        <v>25357.32</v>
      </c>
      <c r="R48" s="58" t="n">
        <f aca="false">$K$3</f>
        <v>4.94188619900111</v>
      </c>
      <c r="S48" s="59" t="n">
        <f aca="false">ROUNDDOWN(Q48*R48,2)</f>
        <v>125312.98</v>
      </c>
    </row>
    <row r="49" customFormat="false" ht="16.5" hidden="false" customHeight="true" outlineLevel="0" collapsed="false">
      <c r="B49" s="60" t="n">
        <v>44</v>
      </c>
      <c r="C49" s="46" t="s">
        <v>71</v>
      </c>
      <c r="D49" s="47" t="s">
        <v>19</v>
      </c>
      <c r="E49" s="48" t="n">
        <v>106</v>
      </c>
      <c r="F49" s="49" t="n">
        <v>6733.48</v>
      </c>
      <c r="G49" s="50" t="n">
        <v>193</v>
      </c>
      <c r="H49" s="51" t="n">
        <v>6986.88</v>
      </c>
      <c r="I49" s="52" t="n">
        <v>185</v>
      </c>
      <c r="J49" s="53" t="n">
        <v>6697.27</v>
      </c>
      <c r="K49" s="54" t="n">
        <f aca="false">(F49+H49+J49)/3</f>
        <v>6805.87666666667</v>
      </c>
      <c r="L49" s="55" t="n">
        <v>4</v>
      </c>
      <c r="M49" s="55" t="n">
        <v>4</v>
      </c>
      <c r="N49" s="55" t="n">
        <v>4</v>
      </c>
      <c r="O49" s="56" t="n">
        <f aca="false">SUM(L49:N49)/IF((3-COUNTIF(L49:N49,"NE")=0),1,(3-COUNTIF(L49:N49,"NE")))</f>
        <v>4</v>
      </c>
      <c r="P49" s="56" t="n">
        <f aca="false">IF(O49&lt;=2,0,O49)</f>
        <v>4</v>
      </c>
      <c r="Q49" s="57" t="n">
        <f aca="false">K49*P49</f>
        <v>27223.5066666667</v>
      </c>
      <c r="R49" s="58" t="n">
        <f aca="false">$K$3</f>
        <v>4.94188619900111</v>
      </c>
      <c r="S49" s="59" t="n">
        <f aca="false">ROUNDDOWN(Q49*R49,2)</f>
        <v>134535.47</v>
      </c>
    </row>
    <row r="50" customFormat="false" ht="16.5" hidden="false" customHeight="true" outlineLevel="0" collapsed="false">
      <c r="B50" s="60" t="n">
        <v>45</v>
      </c>
      <c r="C50" s="46" t="s">
        <v>72</v>
      </c>
      <c r="D50" s="47" t="s">
        <v>31</v>
      </c>
      <c r="E50" s="48" t="n">
        <v>186</v>
      </c>
      <c r="F50" s="49" t="n">
        <v>4815.51</v>
      </c>
      <c r="G50" s="50" t="n">
        <v>193</v>
      </c>
      <c r="H50" s="51" t="n">
        <v>4455.4</v>
      </c>
      <c r="I50" s="52" t="n">
        <v>185</v>
      </c>
      <c r="J50" s="53" t="n">
        <v>4270.72</v>
      </c>
      <c r="K50" s="54" t="n">
        <f aca="false">(F50+H50+J50)/3</f>
        <v>4513.87666666667</v>
      </c>
      <c r="L50" s="55" t="n">
        <v>4</v>
      </c>
      <c r="M50" s="55" t="n">
        <v>4</v>
      </c>
      <c r="N50" s="55" t="n">
        <v>4</v>
      </c>
      <c r="O50" s="56" t="n">
        <f aca="false">SUM(L50:N50)/IF((3-COUNTIF(L50:N50,"NE")=0),1,(3-COUNTIF(L50:N50,"NE")))</f>
        <v>4</v>
      </c>
      <c r="P50" s="56" t="n">
        <f aca="false">IF(O50&lt;=2,0,O50)</f>
        <v>4</v>
      </c>
      <c r="Q50" s="57" t="n">
        <f aca="false">K50*P50</f>
        <v>18055.5066666667</v>
      </c>
      <c r="R50" s="58" t="n">
        <f aca="false">$K$3</f>
        <v>4.94188619900111</v>
      </c>
      <c r="S50" s="59" t="n">
        <f aca="false">ROUNDDOWN(Q50*R50,2)</f>
        <v>89228.25</v>
      </c>
    </row>
    <row r="51" customFormat="false" ht="16.5" hidden="false" customHeight="true" outlineLevel="0" collapsed="false">
      <c r="B51" s="45" t="n">
        <v>46</v>
      </c>
      <c r="C51" s="46" t="s">
        <v>73</v>
      </c>
      <c r="D51" s="47" t="s">
        <v>41</v>
      </c>
      <c r="E51" s="48" t="n">
        <v>191.25</v>
      </c>
      <c r="F51" s="49" t="n">
        <v>6361.76</v>
      </c>
      <c r="G51" s="50" t="n">
        <v>191.25</v>
      </c>
      <c r="H51" s="51" t="n">
        <v>5940.37</v>
      </c>
      <c r="I51" s="52" t="n">
        <v>204</v>
      </c>
      <c r="J51" s="53" t="n">
        <v>6336.4</v>
      </c>
      <c r="K51" s="54" t="n">
        <f aca="false">(F51+H51+J51)/3</f>
        <v>6212.84333333333</v>
      </c>
      <c r="L51" s="55" t="n">
        <v>4</v>
      </c>
      <c r="M51" s="55" t="n">
        <v>4</v>
      </c>
      <c r="N51" s="55" t="n">
        <v>4</v>
      </c>
      <c r="O51" s="56" t="n">
        <f aca="false">SUM(L51:N51)/IF((3-COUNTIF(L51:N51,"NE")=0),1,(3-COUNTIF(L51:N51,"NE")))</f>
        <v>4</v>
      </c>
      <c r="P51" s="56" t="n">
        <f aca="false">IF(O51&lt;=2,0,O51)</f>
        <v>4</v>
      </c>
      <c r="Q51" s="57" t="n">
        <f aca="false">K51*P51</f>
        <v>24851.3733333333</v>
      </c>
      <c r="R51" s="58" t="n">
        <f aca="false">$K$3</f>
        <v>4.94188619900111</v>
      </c>
      <c r="S51" s="59" t="n">
        <f aca="false">ROUNDDOWN(Q51*R51,2)</f>
        <v>122812.65</v>
      </c>
    </row>
    <row r="52" customFormat="false" ht="16.5" hidden="false" customHeight="true" outlineLevel="0" collapsed="false">
      <c r="B52" s="60" t="n">
        <v>47</v>
      </c>
      <c r="C52" s="46" t="s">
        <v>74</v>
      </c>
      <c r="D52" s="47" t="s">
        <v>54</v>
      </c>
      <c r="E52" s="48" t="n">
        <v>186</v>
      </c>
      <c r="F52" s="49" t="n">
        <v>6152.94</v>
      </c>
      <c r="G52" s="50" t="n">
        <v>183.25</v>
      </c>
      <c r="H52" s="51" t="n">
        <v>5672.48</v>
      </c>
      <c r="I52" s="52" t="n">
        <v>88</v>
      </c>
      <c r="J52" s="53" t="n">
        <v>6438.61</v>
      </c>
      <c r="K52" s="54" t="n">
        <f aca="false">(F52+H52+J52)/3</f>
        <v>6088.01</v>
      </c>
      <c r="L52" s="55" t="n">
        <v>4</v>
      </c>
      <c r="M52" s="55" t="n">
        <v>2</v>
      </c>
      <c r="N52" s="55" t="n">
        <v>4</v>
      </c>
      <c r="O52" s="56" t="n">
        <f aca="false">SUM(L52:N52)/IF((3-COUNTIF(L52:N52,"NE")=0),1,(3-COUNTIF(L52:N52,"NE")))</f>
        <v>3.33333333333333</v>
      </c>
      <c r="P52" s="56" t="n">
        <f aca="false">IF(O52&lt;=2,0,O52)</f>
        <v>3.33333333333333</v>
      </c>
      <c r="Q52" s="57" t="n">
        <f aca="false">K52*P52</f>
        <v>20293.3666666667</v>
      </c>
      <c r="R52" s="58" t="n">
        <f aca="false">$K$3</f>
        <v>4.94188619900111</v>
      </c>
      <c r="S52" s="59" t="n">
        <f aca="false">ROUNDDOWN(Q52*R52,2)</f>
        <v>100287.5</v>
      </c>
    </row>
    <row r="53" customFormat="false" ht="16.5" hidden="false" customHeight="true" outlineLevel="0" collapsed="false">
      <c r="B53" s="60" t="n">
        <v>48</v>
      </c>
      <c r="C53" s="46" t="s">
        <v>75</v>
      </c>
      <c r="D53" s="47" t="s">
        <v>41</v>
      </c>
      <c r="E53" s="48" t="n">
        <v>89</v>
      </c>
      <c r="F53" s="49" t="n">
        <v>6812.72</v>
      </c>
      <c r="G53" s="50" t="n">
        <v>149</v>
      </c>
      <c r="H53" s="51" t="n">
        <v>5850.47</v>
      </c>
      <c r="I53" s="52" t="n">
        <v>185</v>
      </c>
      <c r="J53" s="53" t="n">
        <v>5726.65</v>
      </c>
      <c r="K53" s="54" t="n">
        <f aca="false">(F53+H53+J53)/3</f>
        <v>6129.94666666667</v>
      </c>
      <c r="L53" s="55" t="n">
        <v>4</v>
      </c>
      <c r="M53" s="55" t="n">
        <v>4</v>
      </c>
      <c r="N53" s="55" t="n">
        <v>4</v>
      </c>
      <c r="O53" s="56" t="n">
        <f aca="false">SUM(L53:N53)/IF((3-COUNTIF(L53:N53,"NE")=0),1,(3-COUNTIF(L53:N53,"NE")))</f>
        <v>4</v>
      </c>
      <c r="P53" s="56" t="n">
        <f aca="false">IF(O53&lt;=2,0,O53)</f>
        <v>4</v>
      </c>
      <c r="Q53" s="57" t="n">
        <f aca="false">K53*P53</f>
        <v>24519.7866666667</v>
      </c>
      <c r="R53" s="58" t="n">
        <f aca="false">$K$3</f>
        <v>4.94188619900111</v>
      </c>
      <c r="S53" s="59" t="n">
        <f aca="false">ROUNDDOWN(Q53*R53,2)</f>
        <v>121173.99</v>
      </c>
    </row>
    <row r="54" customFormat="false" ht="16.5" hidden="false" customHeight="true" outlineLevel="0" collapsed="false">
      <c r="B54" s="45" t="n">
        <v>49</v>
      </c>
      <c r="C54" s="46" t="s">
        <v>76</v>
      </c>
      <c r="D54" s="47" t="s">
        <v>41</v>
      </c>
      <c r="E54" s="48" t="n">
        <v>186</v>
      </c>
      <c r="F54" s="49" t="n">
        <v>6439.63</v>
      </c>
      <c r="G54" s="50" t="n">
        <v>105</v>
      </c>
      <c r="H54" s="51" t="n">
        <v>6221.93</v>
      </c>
      <c r="I54" s="52" t="n">
        <v>176</v>
      </c>
      <c r="J54" s="53" t="n">
        <v>5448.06</v>
      </c>
      <c r="K54" s="54" t="n">
        <f aca="false">(F54+H54+J54)/3</f>
        <v>6036.54</v>
      </c>
      <c r="L54" s="55" t="n">
        <v>4</v>
      </c>
      <c r="M54" s="55" t="n">
        <v>4</v>
      </c>
      <c r="N54" s="55" t="n">
        <v>4</v>
      </c>
      <c r="O54" s="56" t="n">
        <f aca="false">SUM(L54:N54)/IF((3-COUNTIF(L54:N54,"NE")=0),1,(3-COUNTIF(L54:N54,"NE")))</f>
        <v>4</v>
      </c>
      <c r="P54" s="56" t="n">
        <f aca="false">IF(O54&lt;=2,0,O54)</f>
        <v>4</v>
      </c>
      <c r="Q54" s="57" t="n">
        <f aca="false">K54*P54</f>
        <v>24146.16</v>
      </c>
      <c r="R54" s="58" t="n">
        <f aca="false">$K$3</f>
        <v>4.94188619900111</v>
      </c>
      <c r="S54" s="59" t="n">
        <f aca="false">ROUNDDOWN(Q54*R54,2)</f>
        <v>119327.57</v>
      </c>
    </row>
    <row r="55" customFormat="false" ht="16.5" hidden="false" customHeight="true" outlineLevel="0" collapsed="false">
      <c r="B55" s="60" t="n">
        <v>50</v>
      </c>
      <c r="C55" s="46" t="s">
        <v>77</v>
      </c>
      <c r="D55" s="47" t="s">
        <v>27</v>
      </c>
      <c r="E55" s="48" t="n">
        <v>186</v>
      </c>
      <c r="F55" s="49" t="n">
        <v>5535.59</v>
      </c>
      <c r="G55" s="50" t="n">
        <v>193</v>
      </c>
      <c r="H55" s="51" t="n">
        <v>5164.22</v>
      </c>
      <c r="I55" s="52" t="n">
        <v>185</v>
      </c>
      <c r="J55" s="53" t="n">
        <v>4950.16</v>
      </c>
      <c r="K55" s="54" t="n">
        <f aca="false">(F55+H55+J55)/3</f>
        <v>5216.65666666667</v>
      </c>
      <c r="L55" s="55" t="n">
        <v>4</v>
      </c>
      <c r="M55" s="55" t="n">
        <v>4</v>
      </c>
      <c r="N55" s="55" t="n">
        <v>4</v>
      </c>
      <c r="O55" s="56" t="n">
        <f aca="false">SUM(L55:N55)/IF((3-COUNTIF(L55:N55,"NE")=0),1,(3-COUNTIF(L55:N55,"NE")))</f>
        <v>4</v>
      </c>
      <c r="P55" s="56" t="n">
        <f aca="false">IF(O55&lt;=2,0,O55)</f>
        <v>4</v>
      </c>
      <c r="Q55" s="57" t="n">
        <f aca="false">K55*P55</f>
        <v>20866.6266666667</v>
      </c>
      <c r="R55" s="58" t="n">
        <f aca="false">$K$3</f>
        <v>4.94188619900111</v>
      </c>
      <c r="S55" s="59" t="n">
        <f aca="false">ROUNDDOWN(Q55*R55,2)</f>
        <v>103120.49</v>
      </c>
    </row>
    <row r="56" customFormat="false" ht="16.5" hidden="false" customHeight="true" outlineLevel="0" collapsed="false">
      <c r="B56" s="60" t="n">
        <v>51</v>
      </c>
      <c r="C56" s="46" t="s">
        <v>78</v>
      </c>
      <c r="D56" s="47" t="s">
        <v>50</v>
      </c>
      <c r="E56" s="48" t="n">
        <v>186</v>
      </c>
      <c r="F56" s="49" t="n">
        <v>6439.63</v>
      </c>
      <c r="G56" s="50" t="n">
        <v>193</v>
      </c>
      <c r="H56" s="51" t="n">
        <v>7460.12</v>
      </c>
      <c r="I56" s="52" t="n">
        <v>141</v>
      </c>
      <c r="J56" s="53" t="n">
        <v>4364.64</v>
      </c>
      <c r="K56" s="54" t="n">
        <f aca="false">(F56+H56+J56)/3</f>
        <v>6088.13</v>
      </c>
      <c r="L56" s="55" t="n">
        <v>4</v>
      </c>
      <c r="M56" s="55" t="n">
        <v>4</v>
      </c>
      <c r="N56" s="55" t="n">
        <v>4</v>
      </c>
      <c r="O56" s="56" t="n">
        <f aca="false">SUM(L56:N56)/IF((3-COUNTIF(L56:N56,"NE")=0),1,(3-COUNTIF(L56:N56,"NE")))</f>
        <v>4</v>
      </c>
      <c r="P56" s="56" t="n">
        <f aca="false">IF(O56&lt;=2,0,O56)</f>
        <v>4</v>
      </c>
      <c r="Q56" s="57" t="n">
        <f aca="false">K56*P56</f>
        <v>24352.52</v>
      </c>
      <c r="R56" s="58" t="n">
        <f aca="false">$K$3</f>
        <v>4.94188619900111</v>
      </c>
      <c r="S56" s="59" t="n">
        <f aca="false">ROUNDDOWN(Q56*R56,2)</f>
        <v>120347.38</v>
      </c>
    </row>
    <row r="57" customFormat="false" ht="16.5" hidden="false" customHeight="true" outlineLevel="0" collapsed="false">
      <c r="B57" s="60" t="n">
        <v>52</v>
      </c>
      <c r="C57" s="46" t="s">
        <v>79</v>
      </c>
      <c r="D57" s="47" t="s">
        <v>50</v>
      </c>
      <c r="E57" s="48" t="n">
        <v>132</v>
      </c>
      <c r="F57" s="49" t="n">
        <v>3809.02</v>
      </c>
      <c r="G57" s="50" t="n">
        <v>184</v>
      </c>
      <c r="H57" s="51" t="n">
        <v>5309.55</v>
      </c>
      <c r="I57" s="52" t="n">
        <v>88</v>
      </c>
      <c r="J57" s="53" t="n">
        <v>5309.54</v>
      </c>
      <c r="K57" s="54" t="n">
        <f aca="false">(F57+H57+J57)/3</f>
        <v>4809.37</v>
      </c>
      <c r="L57" s="55" t="n">
        <v>4</v>
      </c>
      <c r="M57" s="55" t="n">
        <v>4</v>
      </c>
      <c r="N57" s="55" t="n">
        <v>4</v>
      </c>
      <c r="O57" s="56" t="n">
        <f aca="false">SUM(L57:N57)/IF((3-COUNTIF(L57:N57,"NE")=0),1,(3-COUNTIF(L57:N57,"NE")))</f>
        <v>4</v>
      </c>
      <c r="P57" s="56" t="n">
        <f aca="false">IF(O57&lt;=2,0,O57)</f>
        <v>4</v>
      </c>
      <c r="Q57" s="57" t="n">
        <f aca="false">K57*P57</f>
        <v>19237.48</v>
      </c>
      <c r="R57" s="58" t="n">
        <f aca="false">$K$3</f>
        <v>4.94188619900111</v>
      </c>
      <c r="S57" s="59" t="n">
        <f aca="false">ROUNDDOWN(Q57*R57,2)</f>
        <v>95069.43</v>
      </c>
    </row>
    <row r="58" customFormat="false" ht="16.5" hidden="false" customHeight="true" outlineLevel="0" collapsed="false">
      <c r="B58" s="60" t="n">
        <v>53</v>
      </c>
      <c r="C58" s="46" t="s">
        <v>80</v>
      </c>
      <c r="D58" s="47" t="s">
        <v>41</v>
      </c>
      <c r="E58" s="48" t="n">
        <v>186</v>
      </c>
      <c r="F58" s="49" t="n">
        <v>6954.73</v>
      </c>
      <c r="G58" s="50" t="n">
        <v>193</v>
      </c>
      <c r="H58" s="51" t="n">
        <v>7212.48</v>
      </c>
      <c r="I58" s="52" t="n">
        <v>141</v>
      </c>
      <c r="J58" s="53" t="n">
        <v>4364.64</v>
      </c>
      <c r="K58" s="54" t="n">
        <f aca="false">(F58+H58+J58)/3</f>
        <v>6177.28333333333</v>
      </c>
      <c r="L58" s="55" t="n">
        <v>4</v>
      </c>
      <c r="M58" s="55" t="n">
        <v>4</v>
      </c>
      <c r="N58" s="55" t="n">
        <v>4</v>
      </c>
      <c r="O58" s="56" t="n">
        <f aca="false">SUM(L58:N58)/IF((3-COUNTIF(L58:N58,"NE")=0),1,(3-COUNTIF(L58:N58,"NE")))</f>
        <v>4</v>
      </c>
      <c r="P58" s="56" t="n">
        <f aca="false">IF(O58&lt;=2,0,O58)</f>
        <v>4</v>
      </c>
      <c r="Q58" s="57" t="n">
        <f aca="false">K58*P58</f>
        <v>24709.1333333333</v>
      </c>
      <c r="R58" s="58" t="n">
        <f aca="false">$K$3</f>
        <v>4.94188619900111</v>
      </c>
      <c r="S58" s="59" t="n">
        <f aca="false">ROUNDDOWN(Q58*R58,2)</f>
        <v>122109.72</v>
      </c>
    </row>
    <row r="59" customFormat="false" ht="16.5" hidden="false" customHeight="true" outlineLevel="0" collapsed="false">
      <c r="B59" s="60" t="n">
        <v>54</v>
      </c>
      <c r="C59" s="46" t="s">
        <v>81</v>
      </c>
      <c r="D59" s="47" t="s">
        <v>50</v>
      </c>
      <c r="E59" s="48" t="n">
        <v>186</v>
      </c>
      <c r="F59" s="49" t="n">
        <v>6054.83</v>
      </c>
      <c r="G59" s="50" t="n">
        <v>122</v>
      </c>
      <c r="H59" s="51" t="n">
        <v>5367.25</v>
      </c>
      <c r="I59" s="52" t="n">
        <v>185</v>
      </c>
      <c r="J59" s="53" t="n">
        <v>5338.41</v>
      </c>
      <c r="K59" s="54" t="n">
        <f aca="false">(F59+H59+J59)/3</f>
        <v>5586.83</v>
      </c>
      <c r="L59" s="55" t="n">
        <v>4</v>
      </c>
      <c r="M59" s="55" t="n">
        <v>4</v>
      </c>
      <c r="N59" s="55" t="n">
        <v>4</v>
      </c>
      <c r="O59" s="56" t="n">
        <f aca="false">SUM(L59:N59)/IF((3-COUNTIF(L59:N59,"NE")=0),1,(3-COUNTIF(L59:N59,"NE")))</f>
        <v>4</v>
      </c>
      <c r="P59" s="56" t="n">
        <f aca="false">IF(O59&lt;=2,0,O59)</f>
        <v>4</v>
      </c>
      <c r="Q59" s="57" t="n">
        <f aca="false">K59*P59</f>
        <v>22347.32</v>
      </c>
      <c r="R59" s="58" t="n">
        <f aca="false">$K$3</f>
        <v>4.94188619900111</v>
      </c>
      <c r="S59" s="59" t="n">
        <f aca="false">ROUNDDOWN(Q59*R59,2)</f>
        <v>110437.91</v>
      </c>
    </row>
    <row r="60" customFormat="false" ht="16.5" hidden="false" customHeight="true" outlineLevel="0" collapsed="false">
      <c r="B60" s="60" t="n">
        <v>55</v>
      </c>
      <c r="C60" s="46" t="s">
        <v>82</v>
      </c>
      <c r="D60" s="47" t="s">
        <v>50</v>
      </c>
      <c r="E60" s="48" t="n">
        <v>0</v>
      </c>
      <c r="F60" s="49" t="n">
        <v>0</v>
      </c>
      <c r="G60" s="50"/>
      <c r="H60" s="51"/>
      <c r="I60" s="52"/>
      <c r="J60" s="53"/>
      <c r="K60" s="54" t="n">
        <f aca="false">(F60+H60+J60)/3</f>
        <v>0</v>
      </c>
      <c r="L60" s="62" t="s">
        <v>25</v>
      </c>
      <c r="M60" s="62" t="s">
        <v>25</v>
      </c>
      <c r="N60" s="62" t="s">
        <v>25</v>
      </c>
      <c r="O60" s="56" t="n">
        <f aca="false">SUM(L60:N60)/IF((3-COUNTIF(L60:N60,"NE")=0),1,(3-COUNTIF(L60:N60,"NE")))</f>
        <v>0</v>
      </c>
      <c r="P60" s="56" t="n">
        <f aca="false">IF(O60&lt;=2,0,O60)</f>
        <v>0</v>
      </c>
      <c r="Q60" s="57" t="n">
        <f aca="false">K60*P60</f>
        <v>0</v>
      </c>
      <c r="R60" s="58" t="n">
        <f aca="false">$K$3</f>
        <v>4.94188619900111</v>
      </c>
      <c r="S60" s="59" t="n">
        <f aca="false">ROUNDDOWN(Q60*R60,2)</f>
        <v>0</v>
      </c>
    </row>
    <row r="61" customFormat="false" ht="16.5" hidden="false" customHeight="true" outlineLevel="0" collapsed="false">
      <c r="B61" s="45" t="n">
        <v>56</v>
      </c>
      <c r="C61" s="46" t="s">
        <v>83</v>
      </c>
      <c r="D61" s="47" t="s">
        <v>41</v>
      </c>
      <c r="E61" s="48" t="n">
        <v>134</v>
      </c>
      <c r="F61" s="49" t="n">
        <v>6488.06</v>
      </c>
      <c r="G61" s="50" t="n">
        <v>190.5</v>
      </c>
      <c r="H61" s="51" t="n">
        <v>5896.9</v>
      </c>
      <c r="I61" s="52" t="n">
        <v>185</v>
      </c>
      <c r="J61" s="53" t="n">
        <v>5726.65</v>
      </c>
      <c r="K61" s="54" t="n">
        <f aca="false">(F61+H61+J61)/3</f>
        <v>6037.20333333333</v>
      </c>
      <c r="L61" s="55" t="n">
        <v>4</v>
      </c>
      <c r="M61" s="55" t="n">
        <v>4</v>
      </c>
      <c r="N61" s="55" t="n">
        <v>4</v>
      </c>
      <c r="O61" s="56" t="n">
        <f aca="false">SUM(L61:N61)/IF((3-COUNTIF(L61:N61,"NE")=0),1,(3-COUNTIF(L61:N61,"NE")))</f>
        <v>4</v>
      </c>
      <c r="P61" s="56" t="n">
        <f aca="false">IF(O61&lt;=2,0,O61)</f>
        <v>4</v>
      </c>
      <c r="Q61" s="57" t="n">
        <f aca="false">K61*P61</f>
        <v>24148.8133333333</v>
      </c>
      <c r="R61" s="58" t="n">
        <f aca="false">$K$3</f>
        <v>4.94188619900111</v>
      </c>
      <c r="S61" s="59" t="n">
        <f aca="false">ROUNDDOWN(Q61*R61,2)</f>
        <v>119340.68</v>
      </c>
    </row>
    <row r="62" s="63" customFormat="true" ht="16.5" hidden="false" customHeight="true" outlineLevel="0" collapsed="false">
      <c r="B62" s="60" t="n">
        <v>57</v>
      </c>
      <c r="C62" s="46" t="s">
        <v>84</v>
      </c>
      <c r="D62" s="47" t="s">
        <v>41</v>
      </c>
      <c r="E62" s="48" t="n">
        <v>186</v>
      </c>
      <c r="F62" s="49" t="n">
        <v>7076</v>
      </c>
      <c r="G62" s="50" t="n">
        <v>193</v>
      </c>
      <c r="H62" s="51" t="n">
        <v>5974.29</v>
      </c>
      <c r="I62" s="52" t="n">
        <v>185</v>
      </c>
      <c r="J62" s="53" t="n">
        <v>5726.65</v>
      </c>
      <c r="K62" s="54" t="n">
        <f aca="false">(F62+H62+J62)/3</f>
        <v>6258.98</v>
      </c>
      <c r="L62" s="55" t="n">
        <v>4</v>
      </c>
      <c r="M62" s="55" t="n">
        <v>4</v>
      </c>
      <c r="N62" s="55" t="n">
        <v>4</v>
      </c>
      <c r="O62" s="56" t="n">
        <f aca="false">SUM(L62:N62)/IF((3-COUNTIF(L62:N62,"NE")=0),1,(3-COUNTIF(L62:N62,"NE")))</f>
        <v>4</v>
      </c>
      <c r="P62" s="56" t="n">
        <f aca="false">IF(O62&lt;=2,0,O62)</f>
        <v>4</v>
      </c>
      <c r="Q62" s="57" t="n">
        <f aca="false">K62*P62</f>
        <v>25035.92</v>
      </c>
      <c r="R62" s="58" t="n">
        <f aca="false">$K$3</f>
        <v>4.94188619900111</v>
      </c>
      <c r="S62" s="59" t="n">
        <f aca="false">ROUNDDOWN(Q62*R62,2)</f>
        <v>123724.66</v>
      </c>
    </row>
    <row r="63" customFormat="false" ht="16.5" hidden="false" customHeight="true" outlineLevel="0" collapsed="false">
      <c r="B63" s="60" t="n">
        <v>58</v>
      </c>
      <c r="C63" s="46" t="s">
        <v>85</v>
      </c>
      <c r="D63" s="47" t="s">
        <v>50</v>
      </c>
      <c r="E63" s="48" t="n">
        <v>62</v>
      </c>
      <c r="F63" s="49" t="n">
        <v>1789.09</v>
      </c>
      <c r="G63" s="50" t="n">
        <v>0</v>
      </c>
      <c r="H63" s="51" t="n">
        <v>0</v>
      </c>
      <c r="I63" s="52"/>
      <c r="J63" s="53"/>
      <c r="K63" s="54" t="n">
        <f aca="false">(F63+H63+J63)/3</f>
        <v>596.363333333333</v>
      </c>
      <c r="L63" s="55" t="n">
        <v>4</v>
      </c>
      <c r="M63" s="62" t="s">
        <v>25</v>
      </c>
      <c r="N63" s="62" t="s">
        <v>25</v>
      </c>
      <c r="O63" s="56" t="n">
        <f aca="false">SUM(L63:N63)/IF((3-COUNTIF(L63:N63,"NE")=0),1,(3-COUNTIF(L63:N63,"NE")))</f>
        <v>4</v>
      </c>
      <c r="P63" s="56" t="n">
        <f aca="false">IF(O63&lt;=2,0,O63)</f>
        <v>4</v>
      </c>
      <c r="Q63" s="57" t="n">
        <f aca="false">K63*P63</f>
        <v>2385.45333333333</v>
      </c>
      <c r="R63" s="58" t="n">
        <f aca="false">$K$3</f>
        <v>4.94188619900111</v>
      </c>
      <c r="S63" s="59" t="n">
        <f aca="false">ROUNDDOWN(Q63*R63,2)</f>
        <v>11788.63</v>
      </c>
    </row>
    <row r="64" customFormat="false" ht="16.5" hidden="false" customHeight="true" outlineLevel="0" collapsed="false">
      <c r="B64" s="60" t="n">
        <v>59</v>
      </c>
      <c r="C64" s="46" t="s">
        <v>86</v>
      </c>
      <c r="D64" s="47" t="s">
        <v>50</v>
      </c>
      <c r="E64" s="48" t="n">
        <v>36</v>
      </c>
      <c r="F64" s="49" t="n">
        <v>1038.82</v>
      </c>
      <c r="G64" s="50" t="n">
        <v>0</v>
      </c>
      <c r="H64" s="51" t="n">
        <v>0</v>
      </c>
      <c r="I64" s="52"/>
      <c r="J64" s="53"/>
      <c r="K64" s="54" t="n">
        <f aca="false">(F64+H64+J64)/3</f>
        <v>346.273333333333</v>
      </c>
      <c r="L64" s="55" t="n">
        <v>2</v>
      </c>
      <c r="M64" s="62" t="s">
        <v>25</v>
      </c>
      <c r="N64" s="62" t="s">
        <v>25</v>
      </c>
      <c r="O64" s="56" t="n">
        <f aca="false">SUM(L64:N64)/IF((3-COUNTIF(L64:N64,"NE")=0),1,(3-COUNTIF(L64:N64,"NE")))</f>
        <v>2</v>
      </c>
      <c r="P64" s="56" t="n">
        <f aca="false">IF(O64&lt;=2,0,O64)</f>
        <v>0</v>
      </c>
      <c r="Q64" s="57" t="n">
        <f aca="false">K64*P64</f>
        <v>0</v>
      </c>
      <c r="R64" s="58" t="n">
        <f aca="false">$K$3</f>
        <v>4.94188619900111</v>
      </c>
      <c r="S64" s="59" t="n">
        <f aca="false">ROUNDDOWN(Q64*R64,2)</f>
        <v>0</v>
      </c>
    </row>
    <row r="65" customFormat="false" ht="16.5" hidden="false" customHeight="true" outlineLevel="0" collapsed="false">
      <c r="B65" s="60" t="n">
        <v>60</v>
      </c>
      <c r="C65" s="46" t="s">
        <v>87</v>
      </c>
      <c r="D65" s="47" t="s">
        <v>50</v>
      </c>
      <c r="E65" s="48" t="n">
        <v>44</v>
      </c>
      <c r="F65" s="49" t="n">
        <v>1269.67</v>
      </c>
      <c r="G65" s="50"/>
      <c r="H65" s="51"/>
      <c r="I65" s="52"/>
      <c r="J65" s="53"/>
      <c r="K65" s="54" t="n">
        <f aca="false">(F65+H65+J65)/3</f>
        <v>423.223333333333</v>
      </c>
      <c r="L65" s="55" t="n">
        <v>2</v>
      </c>
      <c r="M65" s="62" t="s">
        <v>25</v>
      </c>
      <c r="N65" s="62" t="s">
        <v>25</v>
      </c>
      <c r="O65" s="56" t="n">
        <f aca="false">SUM(L65:N65)/IF((3-COUNTIF(L65:N65,"NE")=0),1,(3-COUNTIF(L65:N65,"NE")))</f>
        <v>2</v>
      </c>
      <c r="P65" s="56" t="n">
        <f aca="false">IF(O65&lt;=2,0,O65)</f>
        <v>0</v>
      </c>
      <c r="Q65" s="57" t="n">
        <f aca="false">K65*P65</f>
        <v>0</v>
      </c>
      <c r="R65" s="58" t="n">
        <f aca="false">$K$3</f>
        <v>4.94188619900111</v>
      </c>
      <c r="S65" s="59" t="n">
        <f aca="false">ROUNDDOWN(Q65*R65,2)</f>
        <v>0</v>
      </c>
    </row>
    <row r="66" customFormat="false" ht="16.5" hidden="false" customHeight="true" outlineLevel="0" collapsed="false">
      <c r="B66" s="60" t="n">
        <v>61</v>
      </c>
      <c r="C66" s="46" t="s">
        <v>88</v>
      </c>
      <c r="D66" s="47" t="s">
        <v>50</v>
      </c>
      <c r="E66" s="48" t="n">
        <v>98</v>
      </c>
      <c r="F66" s="49" t="n">
        <v>3318.47</v>
      </c>
      <c r="G66" s="50" t="n">
        <v>193</v>
      </c>
      <c r="H66" s="51" t="n">
        <v>5569.25</v>
      </c>
      <c r="I66" s="52" t="n">
        <v>185</v>
      </c>
      <c r="J66" s="53" t="n">
        <v>5338.41</v>
      </c>
      <c r="K66" s="54" t="n">
        <f aca="false">(F66+H66+J66)/3</f>
        <v>4742.04333333333</v>
      </c>
      <c r="L66" s="55" t="n">
        <v>4</v>
      </c>
      <c r="M66" s="55" t="n">
        <v>4</v>
      </c>
      <c r="N66" s="55" t="n">
        <v>4</v>
      </c>
      <c r="O66" s="56" t="n">
        <f aca="false">SUM(L66:N66)/IF((3-COUNTIF(L66:N66,"NE")=0),1,(3-COUNTIF(L66:N66,"NE")))</f>
        <v>4</v>
      </c>
      <c r="P66" s="56" t="n">
        <f aca="false">IF(O66&lt;=2,0,O66)</f>
        <v>4</v>
      </c>
      <c r="Q66" s="57" t="n">
        <f aca="false">K66*P66</f>
        <v>18968.1733333333</v>
      </c>
      <c r="R66" s="58" t="n">
        <f aca="false">$K$3</f>
        <v>4.94188619900111</v>
      </c>
      <c r="S66" s="59" t="n">
        <f aca="false">ROUNDDOWN(Q66*R66,2)</f>
        <v>93738.55</v>
      </c>
    </row>
    <row r="67" customFormat="false" ht="16.5" hidden="false" customHeight="true" outlineLevel="0" collapsed="false">
      <c r="B67" s="60" t="n">
        <v>62</v>
      </c>
      <c r="C67" s="46" t="s">
        <v>89</v>
      </c>
      <c r="D67" s="47" t="s">
        <v>41</v>
      </c>
      <c r="E67" s="48" t="n">
        <v>36</v>
      </c>
      <c r="F67" s="49" t="n">
        <v>4086.05</v>
      </c>
      <c r="G67" s="50"/>
      <c r="H67" s="51"/>
      <c r="I67" s="52"/>
      <c r="J67" s="53"/>
      <c r="K67" s="54" t="n">
        <f aca="false">(F67+H67+J67)/3</f>
        <v>1362.01666666667</v>
      </c>
      <c r="L67" s="55" t="n">
        <v>4</v>
      </c>
      <c r="M67" s="62" t="s">
        <v>25</v>
      </c>
      <c r="N67" s="62" t="s">
        <v>25</v>
      </c>
      <c r="O67" s="56" t="n">
        <f aca="false">SUM(L67:N67)/IF((3-COUNTIF(L67:N67,"NE")=0),1,(3-COUNTIF(L67:N67,"NE")))</f>
        <v>4</v>
      </c>
      <c r="P67" s="56" t="n">
        <f aca="false">IF(O67&lt;=2,0,O67)</f>
        <v>4</v>
      </c>
      <c r="Q67" s="57" t="n">
        <f aca="false">K67*P67</f>
        <v>5448.06666666667</v>
      </c>
      <c r="R67" s="58" t="n">
        <f aca="false">$K$3</f>
        <v>4.94188619900111</v>
      </c>
      <c r="S67" s="59" t="n">
        <f aca="false">ROUNDDOWN(Q67*R67,2)</f>
        <v>26923.72</v>
      </c>
    </row>
    <row r="68" customFormat="false" ht="16.5" hidden="false" customHeight="true" outlineLevel="0" collapsed="false">
      <c r="B68" s="45" t="n">
        <v>63</v>
      </c>
      <c r="C68" s="61" t="s">
        <v>90</v>
      </c>
      <c r="D68" s="47" t="s">
        <v>41</v>
      </c>
      <c r="E68" s="48"/>
      <c r="F68" s="49"/>
      <c r="G68" s="50" t="n">
        <v>35</v>
      </c>
      <c r="H68" s="51" t="n">
        <v>1083.42</v>
      </c>
      <c r="I68" s="52" t="n">
        <v>185</v>
      </c>
      <c r="J68" s="53" t="n">
        <v>5726.65</v>
      </c>
      <c r="K68" s="54" t="n">
        <f aca="false">(F68+H68+J68)/3</f>
        <v>2270.02333333333</v>
      </c>
      <c r="L68" s="62" t="s">
        <v>25</v>
      </c>
      <c r="M68" s="55" t="n">
        <v>4</v>
      </c>
      <c r="N68" s="55" t="n">
        <v>4</v>
      </c>
      <c r="O68" s="56" t="n">
        <f aca="false">SUM(L68:N68)/IF((3-COUNTIF(L68:N68,"NE")=0),1,(3-COUNTIF(L68:N68,"NE")))</f>
        <v>4</v>
      </c>
      <c r="P68" s="56" t="n">
        <f aca="false">IF(O68&lt;=2,0,O68)</f>
        <v>4</v>
      </c>
      <c r="Q68" s="57" t="n">
        <f aca="false">K68*P68</f>
        <v>9080.09333333333</v>
      </c>
      <c r="R68" s="58" t="n">
        <f aca="false">$K$3</f>
        <v>4.94188619900111</v>
      </c>
      <c r="S68" s="59" t="n">
        <f aca="false">ROUNDDOWN(Q68*R68,2)</f>
        <v>44872.78</v>
      </c>
    </row>
    <row r="69" customFormat="false" ht="16.5" hidden="false" customHeight="true" outlineLevel="0" collapsed="false">
      <c r="B69" s="60" t="n">
        <v>64</v>
      </c>
      <c r="C69" s="64" t="s">
        <v>91</v>
      </c>
      <c r="D69" s="47" t="s">
        <v>41</v>
      </c>
      <c r="E69" s="48"/>
      <c r="F69" s="49"/>
      <c r="G69" s="50"/>
      <c r="H69" s="51"/>
      <c r="I69" s="52" t="n">
        <v>185</v>
      </c>
      <c r="J69" s="53" t="n">
        <v>5726.65</v>
      </c>
      <c r="K69" s="54" t="n">
        <f aca="false">(F69+H69+J69)/3</f>
        <v>1908.88333333333</v>
      </c>
      <c r="L69" s="62" t="s">
        <v>25</v>
      </c>
      <c r="M69" s="62" t="s">
        <v>25</v>
      </c>
      <c r="N69" s="55" t="n">
        <v>4</v>
      </c>
      <c r="O69" s="56" t="n">
        <f aca="false">SUM(L69:N69)/IF((3-COUNTIF(L69:N69,"NE")=0),1,(3-COUNTIF(L69:N69,"NE")))</f>
        <v>4</v>
      </c>
      <c r="P69" s="56" t="n">
        <f aca="false">IF(O69&lt;=2,0,O69)</f>
        <v>4</v>
      </c>
      <c r="Q69" s="57" t="n">
        <f aca="false">K69*P69</f>
        <v>7635.53333333333</v>
      </c>
      <c r="R69" s="58" t="n">
        <f aca="false">$K$3</f>
        <v>4.94188619900111</v>
      </c>
      <c r="S69" s="59" t="n">
        <f aca="false">ROUNDDOWN(Q69*R69,2)</f>
        <v>37733.93</v>
      </c>
    </row>
    <row r="70" customFormat="false" ht="16.5" hidden="false" customHeight="true" outlineLevel="0" collapsed="false">
      <c r="B70" s="60" t="n">
        <v>65</v>
      </c>
      <c r="C70" s="64" t="s">
        <v>92</v>
      </c>
      <c r="D70" s="47" t="s">
        <v>41</v>
      </c>
      <c r="E70" s="48"/>
      <c r="F70" s="49"/>
      <c r="G70" s="50"/>
      <c r="H70" s="51"/>
      <c r="I70" s="52" t="n">
        <v>185</v>
      </c>
      <c r="J70" s="53" t="n">
        <v>5726.65</v>
      </c>
      <c r="K70" s="54" t="n">
        <f aca="false">(F70+H70+J70)/3</f>
        <v>1908.88333333333</v>
      </c>
      <c r="L70" s="62" t="s">
        <v>25</v>
      </c>
      <c r="M70" s="62" t="s">
        <v>25</v>
      </c>
      <c r="N70" s="55" t="n">
        <v>4</v>
      </c>
      <c r="O70" s="56" t="n">
        <f aca="false">SUM(L70:N70)/IF((3-COUNTIF(L70:N70,"NE")=0),1,(3-COUNTIF(L70:N70,"NE")))</f>
        <v>4</v>
      </c>
      <c r="P70" s="56" t="n">
        <f aca="false">IF(O70&lt;=2,0,O70)</f>
        <v>4</v>
      </c>
      <c r="Q70" s="57" t="n">
        <f aca="false">K70*P70</f>
        <v>7635.53333333333</v>
      </c>
      <c r="R70" s="58" t="n">
        <f aca="false">$K$3</f>
        <v>4.94188619900111</v>
      </c>
      <c r="S70" s="59" t="n">
        <f aca="false">ROUNDDOWN(Q70*R70,2)</f>
        <v>37733.93</v>
      </c>
    </row>
    <row r="71" customFormat="false" ht="16.5" hidden="false" customHeight="true" outlineLevel="0" collapsed="false">
      <c r="B71" s="60" t="n">
        <v>66</v>
      </c>
      <c r="C71" s="46" t="s">
        <v>93</v>
      </c>
      <c r="D71" s="47" t="s">
        <v>41</v>
      </c>
      <c r="E71" s="48" t="n">
        <v>177</v>
      </c>
      <c r="F71" s="49" t="n">
        <v>6924.39</v>
      </c>
      <c r="G71" s="50" t="n">
        <v>149</v>
      </c>
      <c r="H71" s="51" t="n">
        <v>6098.11</v>
      </c>
      <c r="I71" s="52" t="n">
        <v>114</v>
      </c>
      <c r="J71" s="53" t="n">
        <v>3528.86</v>
      </c>
      <c r="K71" s="54" t="n">
        <f aca="false">(F71+H71+J71)/3</f>
        <v>5517.12</v>
      </c>
      <c r="L71" s="55" t="n">
        <v>4</v>
      </c>
      <c r="M71" s="55" t="n">
        <v>4</v>
      </c>
      <c r="N71" s="55" t="n">
        <v>4</v>
      </c>
      <c r="O71" s="56" t="n">
        <f aca="false">SUM(L71:N71)/IF((3-COUNTIF(L71:N71,"NE")=0),1,(3-COUNTIF(L71:N71,"NE")))</f>
        <v>4</v>
      </c>
      <c r="P71" s="56" t="n">
        <f aca="false">IF(O71&lt;=2,0,O71)</f>
        <v>4</v>
      </c>
      <c r="Q71" s="57" t="n">
        <f aca="false">K71*P71</f>
        <v>22068.48</v>
      </c>
      <c r="R71" s="58" t="n">
        <f aca="false">$K$3</f>
        <v>4.94188619900111</v>
      </c>
      <c r="S71" s="59" t="n">
        <f aca="false">ROUNDDOWN(Q71*R71,2)</f>
        <v>109059.91</v>
      </c>
    </row>
    <row r="72" customFormat="false" ht="16.5" hidden="false" customHeight="true" outlineLevel="0" collapsed="false">
      <c r="B72" s="60" t="n">
        <v>67</v>
      </c>
      <c r="C72" s="46" t="s">
        <v>94</v>
      </c>
      <c r="D72" s="47" t="s">
        <v>50</v>
      </c>
      <c r="E72" s="48" t="n">
        <v>186</v>
      </c>
      <c r="F72" s="49" t="n">
        <v>6399.29</v>
      </c>
      <c r="G72" s="50" t="n">
        <v>149</v>
      </c>
      <c r="H72" s="51" t="n">
        <v>5850.47</v>
      </c>
      <c r="I72" s="52" t="n">
        <v>141</v>
      </c>
      <c r="J72" s="53" t="n">
        <v>4364.64</v>
      </c>
      <c r="K72" s="54" t="n">
        <f aca="false">(F72+H72+J72)/3</f>
        <v>5538.13333333333</v>
      </c>
      <c r="L72" s="55" t="n">
        <v>4</v>
      </c>
      <c r="M72" s="55" t="n">
        <v>4</v>
      </c>
      <c r="N72" s="55" t="n">
        <v>4</v>
      </c>
      <c r="O72" s="56" t="n">
        <f aca="false">SUM(L72:N72)/IF((3-COUNTIF(L72:N72,"NE")=0),1,(3-COUNTIF(L72:N72,"NE")))</f>
        <v>4</v>
      </c>
      <c r="P72" s="56" t="n">
        <f aca="false">IF(O72&lt;=2,0,O72)</f>
        <v>4</v>
      </c>
      <c r="Q72" s="57" t="n">
        <f aca="false">K72*P72</f>
        <v>22152.5333333333</v>
      </c>
      <c r="R72" s="58" t="n">
        <f aca="false">$K$3</f>
        <v>4.94188619900111</v>
      </c>
      <c r="S72" s="59" t="n">
        <f aca="false">ROUNDDOWN(Q72*R72,2)</f>
        <v>109475.29</v>
      </c>
    </row>
    <row r="73" customFormat="false" ht="16.5" hidden="false" customHeight="true" outlineLevel="0" collapsed="false">
      <c r="B73" s="60" t="n">
        <v>68</v>
      </c>
      <c r="C73" s="46" t="s">
        <v>95</v>
      </c>
      <c r="D73" s="47" t="s">
        <v>41</v>
      </c>
      <c r="E73" s="48" t="n">
        <v>63</v>
      </c>
      <c r="F73" s="49" t="n">
        <v>3931.27</v>
      </c>
      <c r="G73" s="50"/>
      <c r="H73" s="51"/>
      <c r="I73" s="52"/>
      <c r="J73" s="53"/>
      <c r="K73" s="54" t="n">
        <f aca="false">(F73+H73+J73)/3</f>
        <v>1310.42333333333</v>
      </c>
      <c r="L73" s="55" t="n">
        <v>4</v>
      </c>
      <c r="M73" s="62" t="s">
        <v>25</v>
      </c>
      <c r="N73" s="62" t="s">
        <v>25</v>
      </c>
      <c r="O73" s="56" t="n">
        <f aca="false">SUM(L73:N73)/IF((3-COUNTIF(L73:N73,"NE")=0),1,(3-COUNTIF(L73:N73,"NE")))</f>
        <v>4</v>
      </c>
      <c r="P73" s="56" t="n">
        <f aca="false">IF(O73&lt;=2,0,O73)</f>
        <v>4</v>
      </c>
      <c r="Q73" s="57" t="n">
        <f aca="false">K73*P73</f>
        <v>5241.69333333333</v>
      </c>
      <c r="R73" s="58" t="n">
        <f aca="false">$K$3</f>
        <v>4.94188619900111</v>
      </c>
      <c r="S73" s="59" t="n">
        <f aca="false">ROUNDDOWN(Q73*R73,2)</f>
        <v>25903.85</v>
      </c>
    </row>
    <row r="74" customFormat="false" ht="16.5" hidden="false" customHeight="true" outlineLevel="0" collapsed="false">
      <c r="B74" s="60" t="n">
        <v>69</v>
      </c>
      <c r="C74" s="46" t="s">
        <v>96</v>
      </c>
      <c r="D74" s="47" t="s">
        <v>31</v>
      </c>
      <c r="E74" s="48" t="n">
        <v>191.25</v>
      </c>
      <c r="F74" s="49" t="n">
        <v>5981.35</v>
      </c>
      <c r="G74" s="50" t="n">
        <v>114.75</v>
      </c>
      <c r="H74" s="51" t="n">
        <v>2658.45</v>
      </c>
      <c r="I74" s="52" t="n">
        <v>204</v>
      </c>
      <c r="J74" s="53" t="n">
        <v>4726.14</v>
      </c>
      <c r="K74" s="54" t="n">
        <f aca="false">(F74+H74+J74)/3</f>
        <v>4455.31333333333</v>
      </c>
      <c r="L74" s="55" t="n">
        <v>4</v>
      </c>
      <c r="M74" s="55" t="n">
        <v>4</v>
      </c>
      <c r="N74" s="55" t="n">
        <v>4</v>
      </c>
      <c r="O74" s="56" t="n">
        <f aca="false">SUM(L74:N74)/IF((3-COUNTIF(L74:N74,"NE")=0),1,(3-COUNTIF(L74:N74,"NE")))</f>
        <v>4</v>
      </c>
      <c r="P74" s="56" t="n">
        <f aca="false">IF(O74&lt;=2,0,O74)</f>
        <v>4</v>
      </c>
      <c r="Q74" s="57" t="n">
        <f aca="false">K74*P74</f>
        <v>17821.2533333333</v>
      </c>
      <c r="R74" s="58" t="n">
        <f aca="false">$K$3</f>
        <v>4.94188619900111</v>
      </c>
      <c r="S74" s="59" t="n">
        <f aca="false">ROUNDDOWN(Q74*R74,2)</f>
        <v>88070.6</v>
      </c>
    </row>
    <row r="75" customFormat="false" ht="16.5" hidden="false" customHeight="true" outlineLevel="0" collapsed="false">
      <c r="B75" s="45" t="n">
        <v>70</v>
      </c>
      <c r="C75" s="46" t="s">
        <v>97</v>
      </c>
      <c r="D75" s="47" t="s">
        <v>31</v>
      </c>
      <c r="E75" s="48" t="n">
        <v>102</v>
      </c>
      <c r="F75" s="49" t="n">
        <v>4888.65</v>
      </c>
      <c r="G75" s="50" t="n">
        <v>204</v>
      </c>
      <c r="H75" s="51" t="n">
        <v>6185.69</v>
      </c>
      <c r="I75" s="52" t="n">
        <v>102</v>
      </c>
      <c r="J75" s="53" t="n">
        <v>2363.07</v>
      </c>
      <c r="K75" s="54" t="n">
        <f aca="false">(F75+H75+J75)/3</f>
        <v>4479.13666666667</v>
      </c>
      <c r="L75" s="55" t="n">
        <v>4</v>
      </c>
      <c r="M75" s="55" t="n">
        <v>4</v>
      </c>
      <c r="N75" s="55" t="n">
        <v>4</v>
      </c>
      <c r="O75" s="56" t="n">
        <f aca="false">SUM(L75:N75)/IF((3-COUNTIF(L75:N75,"NE")=0),1,(3-COUNTIF(L75:N75,"NE")))</f>
        <v>4</v>
      </c>
      <c r="P75" s="56" t="n">
        <f aca="false">IF(O75&lt;=2,0,O75)</f>
        <v>4</v>
      </c>
      <c r="Q75" s="57" t="n">
        <f aca="false">K75*P75</f>
        <v>17916.5466666667</v>
      </c>
      <c r="R75" s="58" t="n">
        <f aca="false">$K$3</f>
        <v>4.94188619900111</v>
      </c>
      <c r="S75" s="59" t="n">
        <f aca="false">ROUNDDOWN(Q75*R75,2)</f>
        <v>88541.53</v>
      </c>
    </row>
    <row r="76" customFormat="false" ht="16.5" hidden="false" customHeight="true" outlineLevel="0" collapsed="false">
      <c r="B76" s="60" t="n">
        <v>71</v>
      </c>
      <c r="C76" s="46" t="s">
        <v>98</v>
      </c>
      <c r="D76" s="47" t="s">
        <v>31</v>
      </c>
      <c r="E76" s="48" t="n">
        <v>191.25</v>
      </c>
      <c r="F76" s="49" t="n">
        <v>4885.34</v>
      </c>
      <c r="G76" s="50" t="n">
        <v>200</v>
      </c>
      <c r="H76" s="51" t="n">
        <v>4690.55</v>
      </c>
      <c r="I76" s="52" t="n">
        <v>127.5</v>
      </c>
      <c r="J76" s="53" t="n">
        <v>4449.74</v>
      </c>
      <c r="K76" s="54" t="n">
        <f aca="false">(F76+H76+J76)/3</f>
        <v>4675.21</v>
      </c>
      <c r="L76" s="55" t="n">
        <v>3</v>
      </c>
      <c r="M76" s="55" t="n">
        <v>4</v>
      </c>
      <c r="N76" s="55" t="n">
        <v>4</v>
      </c>
      <c r="O76" s="56" t="n">
        <f aca="false">SUM(L76:N76)/IF((3-COUNTIF(L76:N76,"NE")=0),1,(3-COUNTIF(L76:N76,"NE")))</f>
        <v>3.66666666666667</v>
      </c>
      <c r="P76" s="56" t="n">
        <f aca="false">IF(O76&lt;=2,0,O76)</f>
        <v>3.66666666666667</v>
      </c>
      <c r="Q76" s="57" t="n">
        <f aca="false">K76*P76</f>
        <v>17142.4366666667</v>
      </c>
      <c r="R76" s="58" t="n">
        <f aca="false">$K$3</f>
        <v>4.94188619900111</v>
      </c>
      <c r="S76" s="59" t="n">
        <f aca="false">ROUNDDOWN(Q76*R76,2)</f>
        <v>84715.97</v>
      </c>
    </row>
    <row r="77" customFormat="false" ht="16.5" hidden="false" customHeight="true" outlineLevel="0" collapsed="false">
      <c r="B77" s="60" t="n">
        <v>72</v>
      </c>
      <c r="C77" s="46" t="s">
        <v>99</v>
      </c>
      <c r="D77" s="47" t="s">
        <v>31</v>
      </c>
      <c r="E77" s="48" t="n">
        <v>204</v>
      </c>
      <c r="F77" s="49" t="n">
        <v>5602.7</v>
      </c>
      <c r="G77" s="50" t="n">
        <v>153</v>
      </c>
      <c r="H77" s="51" t="n">
        <v>3544.6</v>
      </c>
      <c r="I77" s="52" t="n">
        <v>102</v>
      </c>
      <c r="J77" s="53" t="n">
        <v>3776.86</v>
      </c>
      <c r="K77" s="54" t="n">
        <f aca="false">(F77+H77+J77)/3</f>
        <v>4308.05333333333</v>
      </c>
      <c r="L77" s="55" t="n">
        <v>3</v>
      </c>
      <c r="M77" s="55" t="n">
        <v>4</v>
      </c>
      <c r="N77" s="55" t="n">
        <v>4</v>
      </c>
      <c r="O77" s="56" t="n">
        <f aca="false">SUM(L77:N77)/IF((3-COUNTIF(L77:N77,"NE")=0),1,(3-COUNTIF(L77:N77,"NE")))</f>
        <v>3.66666666666667</v>
      </c>
      <c r="P77" s="56" t="n">
        <f aca="false">IF(O77&lt;=2,0,O77)</f>
        <v>3.66666666666667</v>
      </c>
      <c r="Q77" s="57" t="n">
        <f aca="false">K77*P77</f>
        <v>15796.1955555556</v>
      </c>
      <c r="R77" s="58" t="n">
        <f aca="false">$K$3</f>
        <v>4.94188619900111</v>
      </c>
      <c r="S77" s="59" t="n">
        <f aca="false">ROUNDDOWN(Q77*R77,2)</f>
        <v>78063</v>
      </c>
    </row>
    <row r="78" customFormat="false" ht="16.5" hidden="false" customHeight="true" outlineLevel="0" collapsed="false">
      <c r="B78" s="45" t="n">
        <v>73</v>
      </c>
      <c r="C78" s="46" t="s">
        <v>100</v>
      </c>
      <c r="D78" s="47" t="s">
        <v>31</v>
      </c>
      <c r="E78" s="48" t="n">
        <v>204</v>
      </c>
      <c r="F78" s="49" t="n">
        <v>7694.98</v>
      </c>
      <c r="G78" s="50" t="n">
        <v>0</v>
      </c>
      <c r="H78" s="51" t="n">
        <v>0</v>
      </c>
      <c r="I78" s="52"/>
      <c r="J78" s="53"/>
      <c r="K78" s="54" t="n">
        <f aca="false">(F78+H78+J78)/3</f>
        <v>2564.99333333333</v>
      </c>
      <c r="L78" s="55" t="n">
        <v>4</v>
      </c>
      <c r="M78" s="62" t="s">
        <v>25</v>
      </c>
      <c r="N78" s="62" t="s">
        <v>25</v>
      </c>
      <c r="O78" s="56" t="n">
        <f aca="false">SUM(L78:N78)/IF((3-COUNTIF(L78:N78,"NE")=0),1,(3-COUNTIF(L78:N78,"NE")))</f>
        <v>4</v>
      </c>
      <c r="P78" s="56" t="n">
        <f aca="false">IF(O78&lt;=2,0,O78)</f>
        <v>4</v>
      </c>
      <c r="Q78" s="57" t="n">
        <f aca="false">K78*P78</f>
        <v>10259.9733333333</v>
      </c>
      <c r="R78" s="58" t="n">
        <f aca="false">$K$3</f>
        <v>4.94188619900111</v>
      </c>
      <c r="S78" s="59" t="n">
        <f aca="false">ROUNDDOWN(Q78*R78,2)</f>
        <v>50703.62</v>
      </c>
    </row>
    <row r="79" customFormat="false" ht="16.5" hidden="false" customHeight="true" outlineLevel="0" collapsed="false">
      <c r="B79" s="60" t="n">
        <v>74</v>
      </c>
      <c r="C79" s="46" t="s">
        <v>101</v>
      </c>
      <c r="D79" s="47" t="s">
        <v>102</v>
      </c>
      <c r="E79" s="48" t="n">
        <v>186</v>
      </c>
      <c r="F79" s="49" t="n">
        <v>4549.58</v>
      </c>
      <c r="G79" s="50" t="n">
        <v>193</v>
      </c>
      <c r="H79" s="51" t="n">
        <v>4151.63</v>
      </c>
      <c r="I79" s="52" t="n">
        <v>185</v>
      </c>
      <c r="J79" s="53" t="n">
        <v>3979.54</v>
      </c>
      <c r="K79" s="54" t="n">
        <f aca="false">(F79+H79+J79)/3</f>
        <v>4226.91666666667</v>
      </c>
      <c r="L79" s="55" t="n">
        <v>4</v>
      </c>
      <c r="M79" s="55" t="n">
        <v>4</v>
      </c>
      <c r="N79" s="55" t="n">
        <v>4</v>
      </c>
      <c r="O79" s="56" t="n">
        <f aca="false">SUM(L79:N79)/IF((3-COUNTIF(L79:N79,"NE")=0),1,(3-COUNTIF(L79:N79,"NE")))</f>
        <v>4</v>
      </c>
      <c r="P79" s="56" t="n">
        <f aca="false">IF(O79&lt;=2,0,O79)</f>
        <v>4</v>
      </c>
      <c r="Q79" s="57" t="n">
        <f aca="false">K79*P79</f>
        <v>16907.6666666667</v>
      </c>
      <c r="R79" s="58" t="n">
        <f aca="false">$K$3</f>
        <v>4.94188619900111</v>
      </c>
      <c r="S79" s="59" t="n">
        <f aca="false">ROUNDDOWN(Q79*R79,2)</f>
        <v>83555.76</v>
      </c>
    </row>
    <row r="80" customFormat="false" ht="16.5" hidden="false" customHeight="true" outlineLevel="0" collapsed="false">
      <c r="B80" s="60" t="n">
        <v>75</v>
      </c>
      <c r="C80" s="46" t="s">
        <v>103</v>
      </c>
      <c r="D80" s="47" t="s">
        <v>54</v>
      </c>
      <c r="E80" s="48" t="n">
        <v>190.6</v>
      </c>
      <c r="F80" s="49" t="n">
        <v>5932.97</v>
      </c>
      <c r="G80" s="50" t="n">
        <v>190.6</v>
      </c>
      <c r="H80" s="51" t="n">
        <v>7443.67</v>
      </c>
      <c r="I80" s="52" t="n">
        <v>137.25</v>
      </c>
      <c r="J80" s="53" t="n">
        <v>3410.99</v>
      </c>
      <c r="K80" s="54" t="n">
        <f aca="false">(F80+H80+J80)/3</f>
        <v>5595.87666666667</v>
      </c>
      <c r="L80" s="55" t="n">
        <v>4</v>
      </c>
      <c r="M80" s="55" t="n">
        <v>4</v>
      </c>
      <c r="N80" s="55" t="n">
        <v>4</v>
      </c>
      <c r="O80" s="56" t="n">
        <f aca="false">SUM(L80:N80)/IF((3-COUNTIF(L80:N80,"NE")=0),1,(3-COUNTIF(L80:N80,"NE")))</f>
        <v>4</v>
      </c>
      <c r="P80" s="56" t="n">
        <f aca="false">IF(O80&lt;=2,0,O80)</f>
        <v>4</v>
      </c>
      <c r="Q80" s="57" t="n">
        <f aca="false">K80*P80</f>
        <v>22383.5066666667</v>
      </c>
      <c r="R80" s="58" t="n">
        <f aca="false">$K$3</f>
        <v>4.94188619900111</v>
      </c>
      <c r="S80" s="59" t="n">
        <f aca="false">ROUNDDOWN(Q80*R80,2)</f>
        <v>110616.74</v>
      </c>
    </row>
    <row r="81" customFormat="false" ht="16.5" hidden="false" customHeight="true" outlineLevel="0" collapsed="false">
      <c r="B81" s="60" t="n">
        <v>76</v>
      </c>
      <c r="C81" s="46" t="s">
        <v>104</v>
      </c>
      <c r="D81" s="47" t="s">
        <v>31</v>
      </c>
      <c r="E81" s="48" t="n">
        <v>165.75</v>
      </c>
      <c r="F81" s="49" t="n">
        <v>4493.91</v>
      </c>
      <c r="G81" s="50" t="n">
        <v>191.25</v>
      </c>
      <c r="H81" s="51" t="n">
        <v>4430.76</v>
      </c>
      <c r="I81" s="52" t="n">
        <v>204</v>
      </c>
      <c r="J81" s="53" t="n">
        <v>4726.14</v>
      </c>
      <c r="K81" s="54" t="n">
        <f aca="false">(F81+H81+J81)/3</f>
        <v>4550.27</v>
      </c>
      <c r="L81" s="55" t="n">
        <v>3</v>
      </c>
      <c r="M81" s="55" t="n">
        <v>4</v>
      </c>
      <c r="N81" s="55" t="n">
        <v>4</v>
      </c>
      <c r="O81" s="56" t="n">
        <f aca="false">SUM(L81:N81)/IF((3-COUNTIF(L81:N81,"NE")=0),1,(3-COUNTIF(L81:N81,"NE")))</f>
        <v>3.66666666666667</v>
      </c>
      <c r="P81" s="56" t="n">
        <f aca="false">IF(O81&lt;=2,0,O81)</f>
        <v>3.66666666666667</v>
      </c>
      <c r="Q81" s="57" t="n">
        <f aca="false">K81*P81</f>
        <v>16684.3233333333</v>
      </c>
      <c r="R81" s="58" t="n">
        <f aca="false">$K$3</f>
        <v>4.94188619900111</v>
      </c>
      <c r="S81" s="59" t="n">
        <f aca="false">ROUNDDOWN(Q81*R81,2)</f>
        <v>82452.02</v>
      </c>
    </row>
    <row r="82" customFormat="false" ht="16.5" hidden="false" customHeight="true" outlineLevel="0" collapsed="false">
      <c r="B82" s="60" t="n">
        <v>77</v>
      </c>
      <c r="C82" s="46" t="s">
        <v>105</v>
      </c>
      <c r="D82" s="47" t="s">
        <v>31</v>
      </c>
      <c r="E82" s="48" t="n">
        <v>204</v>
      </c>
      <c r="F82" s="49" t="n">
        <v>5316.91</v>
      </c>
      <c r="G82" s="50" t="n">
        <v>204</v>
      </c>
      <c r="H82" s="51" t="n">
        <v>4726.14</v>
      </c>
      <c r="I82" s="52" t="n">
        <v>178.5</v>
      </c>
      <c r="J82" s="53" t="n">
        <v>4135.37</v>
      </c>
      <c r="K82" s="54" t="n">
        <f aca="false">(F82+H82+J82)/3</f>
        <v>4726.14</v>
      </c>
      <c r="L82" s="55" t="n">
        <v>3</v>
      </c>
      <c r="M82" s="55" t="n">
        <v>4</v>
      </c>
      <c r="N82" s="55" t="n">
        <v>4</v>
      </c>
      <c r="O82" s="56" t="n">
        <f aca="false">SUM(L82:N82)/IF((3-COUNTIF(L82:N82,"NE")=0),1,(3-COUNTIF(L82:N82,"NE")))</f>
        <v>3.66666666666667</v>
      </c>
      <c r="P82" s="56" t="n">
        <f aca="false">IF(O82&lt;=2,0,O82)</f>
        <v>3.66666666666667</v>
      </c>
      <c r="Q82" s="57" t="n">
        <f aca="false">K82*P82</f>
        <v>17329.18</v>
      </c>
      <c r="R82" s="58" t="n">
        <f aca="false">$K$3</f>
        <v>4.94188619900111</v>
      </c>
      <c r="S82" s="59" t="n">
        <f aca="false">ROUNDDOWN(Q82*R82,2)</f>
        <v>85638.83</v>
      </c>
    </row>
    <row r="83" customFormat="false" ht="16.5" hidden="false" customHeight="true" outlineLevel="0" collapsed="false">
      <c r="B83" s="60" t="n">
        <v>78</v>
      </c>
      <c r="C83" s="46" t="s">
        <v>106</v>
      </c>
      <c r="D83" s="47" t="s">
        <v>31</v>
      </c>
      <c r="E83" s="48" t="n">
        <v>204</v>
      </c>
      <c r="F83" s="49" t="n">
        <v>6360.71</v>
      </c>
      <c r="G83" s="50" t="n">
        <v>153</v>
      </c>
      <c r="H83" s="51" t="n">
        <v>3544.6</v>
      </c>
      <c r="I83" s="52" t="n">
        <v>178.5</v>
      </c>
      <c r="J83" s="53" t="n">
        <v>4135.22</v>
      </c>
      <c r="K83" s="54" t="n">
        <f aca="false">(F83+H83+J83)/3</f>
        <v>4680.17666666667</v>
      </c>
      <c r="L83" s="55" t="n">
        <v>3</v>
      </c>
      <c r="M83" s="55" t="n">
        <v>4</v>
      </c>
      <c r="N83" s="55" t="n">
        <v>4</v>
      </c>
      <c r="O83" s="56" t="n">
        <f aca="false">SUM(L83:N83)/IF((3-COUNTIF(L83:N83,"NE")=0),1,(3-COUNTIF(L83:N83,"NE")))</f>
        <v>3.66666666666667</v>
      </c>
      <c r="P83" s="56" t="n">
        <f aca="false">IF(O83&lt;=2,0,O83)</f>
        <v>3.66666666666667</v>
      </c>
      <c r="Q83" s="57" t="n">
        <f aca="false">K83*P83</f>
        <v>17160.6477777778</v>
      </c>
      <c r="R83" s="58" t="n">
        <f aca="false">$K$3</f>
        <v>4.94188619900111</v>
      </c>
      <c r="S83" s="59" t="n">
        <f aca="false">ROUNDDOWN(Q83*R83,2)</f>
        <v>84805.96</v>
      </c>
    </row>
    <row r="84" customFormat="false" ht="16.5" hidden="false" customHeight="true" outlineLevel="0" collapsed="false">
      <c r="B84" s="60" t="n">
        <v>79</v>
      </c>
      <c r="C84" s="46" t="s">
        <v>107</v>
      </c>
      <c r="D84" s="47" t="s">
        <v>54</v>
      </c>
      <c r="E84" s="48" t="n">
        <v>190.6</v>
      </c>
      <c r="F84" s="49" t="n">
        <v>7787.1</v>
      </c>
      <c r="G84" s="50" t="n">
        <v>142.25</v>
      </c>
      <c r="H84" s="51" t="n">
        <v>3549.94</v>
      </c>
      <c r="I84" s="52" t="n">
        <v>190.6</v>
      </c>
      <c r="J84" s="53" t="n">
        <v>5868.78</v>
      </c>
      <c r="K84" s="54" t="n">
        <f aca="false">(F84+H84+J84)/3</f>
        <v>5735.27333333333</v>
      </c>
      <c r="L84" s="55" t="n">
        <v>4</v>
      </c>
      <c r="M84" s="55" t="n">
        <v>4</v>
      </c>
      <c r="N84" s="55" t="n">
        <v>4</v>
      </c>
      <c r="O84" s="56" t="n">
        <f aca="false">SUM(L84:N84)/IF((3-COUNTIF(L84:N84,"NE")=0),1,(3-COUNTIF(L84:N84,"NE")))</f>
        <v>4</v>
      </c>
      <c r="P84" s="56" t="n">
        <f aca="false">IF(O84&lt;=2,0,O84)</f>
        <v>4</v>
      </c>
      <c r="Q84" s="57" t="n">
        <f aca="false">K84*P84</f>
        <v>22941.0933333333</v>
      </c>
      <c r="R84" s="58" t="n">
        <f aca="false">$K$3</f>
        <v>4.94188619900111</v>
      </c>
      <c r="S84" s="59" t="n">
        <f aca="false">ROUNDDOWN(Q84*R84,2)</f>
        <v>113372.27</v>
      </c>
    </row>
    <row r="85" customFormat="false" ht="16.5" hidden="false" customHeight="true" outlineLevel="0" collapsed="false">
      <c r="B85" s="45" t="n">
        <v>80</v>
      </c>
      <c r="C85" s="46" t="s">
        <v>108</v>
      </c>
      <c r="D85" s="47" t="s">
        <v>41</v>
      </c>
      <c r="E85" s="48" t="n">
        <v>204</v>
      </c>
      <c r="F85" s="49" t="n">
        <v>8832.4</v>
      </c>
      <c r="G85" s="50" t="n">
        <v>153</v>
      </c>
      <c r="H85" s="51" t="n">
        <v>4748.7</v>
      </c>
      <c r="I85" s="52" t="n">
        <v>204</v>
      </c>
      <c r="J85" s="53" t="n">
        <v>6331.6</v>
      </c>
      <c r="K85" s="54" t="n">
        <f aca="false">(F85+H85+J85)/3</f>
        <v>6637.56666666667</v>
      </c>
      <c r="L85" s="55" t="n">
        <v>4</v>
      </c>
      <c r="M85" s="55" t="n">
        <v>4</v>
      </c>
      <c r="N85" s="55" t="n">
        <v>4</v>
      </c>
      <c r="O85" s="56" t="n">
        <f aca="false">SUM(L85:N85)/IF((3-COUNTIF(L85:N85,"NE")=0),1,(3-COUNTIF(L85:N85,"NE")))</f>
        <v>4</v>
      </c>
      <c r="P85" s="56" t="n">
        <f aca="false">IF(O85&lt;=2,0,O85)</f>
        <v>4</v>
      </c>
      <c r="Q85" s="57" t="n">
        <f aca="false">K85*P85</f>
        <v>26550.2666666667</v>
      </c>
      <c r="R85" s="58" t="n">
        <f aca="false">$K$3</f>
        <v>4.94188619900111</v>
      </c>
      <c r="S85" s="59" t="n">
        <f aca="false">ROUNDDOWN(Q85*R85,2)</f>
        <v>131208.39</v>
      </c>
    </row>
    <row r="86" customFormat="false" ht="16.5" hidden="false" customHeight="true" outlineLevel="0" collapsed="false">
      <c r="B86" s="60" t="n">
        <v>81</v>
      </c>
      <c r="C86" s="46" t="s">
        <v>109</v>
      </c>
      <c r="D86" s="47" t="s">
        <v>41</v>
      </c>
      <c r="E86" s="48" t="n">
        <v>191.25</v>
      </c>
      <c r="F86" s="49" t="n">
        <v>8002.58</v>
      </c>
      <c r="G86" s="50" t="n">
        <v>149</v>
      </c>
      <c r="H86" s="51" t="n">
        <v>4741.33</v>
      </c>
      <c r="I86" s="52" t="n">
        <v>195.25</v>
      </c>
      <c r="J86" s="53" t="n">
        <v>6211.89</v>
      </c>
      <c r="K86" s="54" t="n">
        <f aca="false">(F86+H86+J86)/3</f>
        <v>6318.6</v>
      </c>
      <c r="L86" s="55" t="n">
        <v>4</v>
      </c>
      <c r="M86" s="55" t="n">
        <v>4</v>
      </c>
      <c r="N86" s="55" t="n">
        <v>4</v>
      </c>
      <c r="O86" s="56" t="n">
        <f aca="false">SUM(L86:N86)/IF((3-COUNTIF(L86:N86,"NE")=0),1,(3-COUNTIF(L86:N86,"NE")))</f>
        <v>4</v>
      </c>
      <c r="P86" s="56" t="n">
        <f aca="false">IF(O86&lt;=2,0,O86)</f>
        <v>4</v>
      </c>
      <c r="Q86" s="57" t="n">
        <f aca="false">K86*P86</f>
        <v>25274.4</v>
      </c>
      <c r="R86" s="58" t="n">
        <f aca="false">$K$3</f>
        <v>4.94188619900111</v>
      </c>
      <c r="S86" s="59" t="n">
        <f aca="false">ROUNDDOWN(Q86*R86,2)</f>
        <v>124903.2</v>
      </c>
    </row>
    <row r="87" customFormat="false" ht="16.5" hidden="false" customHeight="true" outlineLevel="0" collapsed="false">
      <c r="B87" s="60" t="n">
        <v>82</v>
      </c>
      <c r="C87" s="46" t="s">
        <v>110</v>
      </c>
      <c r="D87" s="47" t="s">
        <v>41</v>
      </c>
      <c r="E87" s="48" t="n">
        <v>204</v>
      </c>
      <c r="F87" s="49" t="n">
        <v>8564.27</v>
      </c>
      <c r="G87" s="50" t="n">
        <v>153</v>
      </c>
      <c r="H87" s="51" t="n">
        <v>4748.7</v>
      </c>
      <c r="I87" s="52" t="n">
        <v>178.5</v>
      </c>
      <c r="J87" s="53" t="n">
        <v>5540.15</v>
      </c>
      <c r="K87" s="54" t="n">
        <f aca="false">(F87+H87+J87)/3</f>
        <v>6284.37333333333</v>
      </c>
      <c r="L87" s="55" t="n">
        <v>4</v>
      </c>
      <c r="M87" s="55" t="n">
        <v>4</v>
      </c>
      <c r="N87" s="55" t="n">
        <v>4</v>
      </c>
      <c r="O87" s="56" t="n">
        <f aca="false">SUM(L87:N87)/IF((3-COUNTIF(L87:N87,"NE")=0),1,(3-COUNTIF(L87:N87,"NE")))</f>
        <v>4</v>
      </c>
      <c r="P87" s="56" t="n">
        <f aca="false">IF(O87&lt;=2,0,O87)</f>
        <v>4</v>
      </c>
      <c r="Q87" s="57" t="n">
        <f aca="false">K87*P87</f>
        <v>25137.4933333333</v>
      </c>
      <c r="R87" s="58" t="n">
        <f aca="false">$K$3</f>
        <v>4.94188619900111</v>
      </c>
      <c r="S87" s="59" t="n">
        <f aca="false">ROUNDDOWN(Q87*R87,2)</f>
        <v>124226.63</v>
      </c>
    </row>
    <row r="88" customFormat="false" ht="16.5" hidden="false" customHeight="true" outlineLevel="0" collapsed="false">
      <c r="B88" s="60" t="n">
        <v>83</v>
      </c>
      <c r="C88" s="46" t="s">
        <v>111</v>
      </c>
      <c r="D88" s="47" t="s">
        <v>41</v>
      </c>
      <c r="E88" s="48" t="n">
        <v>153</v>
      </c>
      <c r="F88" s="49" t="n">
        <v>6971.04</v>
      </c>
      <c r="G88" s="50" t="n">
        <v>204</v>
      </c>
      <c r="H88" s="51" t="n">
        <v>6331.6</v>
      </c>
      <c r="I88" s="52" t="n">
        <v>153</v>
      </c>
      <c r="J88" s="53" t="n">
        <v>5481.3</v>
      </c>
      <c r="K88" s="54" t="n">
        <f aca="false">(F88+H88+J88)/3</f>
        <v>6261.31333333333</v>
      </c>
      <c r="L88" s="55" t="n">
        <v>4</v>
      </c>
      <c r="M88" s="55" t="n">
        <v>4</v>
      </c>
      <c r="N88" s="55" t="n">
        <v>4</v>
      </c>
      <c r="O88" s="56" t="n">
        <f aca="false">SUM(L88:N88)/IF((3-COUNTIF(L88:N88,"NE")=0),1,(3-COUNTIF(L88:N88,"NE")))</f>
        <v>4</v>
      </c>
      <c r="P88" s="56" t="n">
        <f aca="false">IF(O88&lt;=2,0,O88)</f>
        <v>4</v>
      </c>
      <c r="Q88" s="57" t="n">
        <f aca="false">K88*P88</f>
        <v>25045.2533333333</v>
      </c>
      <c r="R88" s="58" t="n">
        <f aca="false">$K$3</f>
        <v>4.94188619900111</v>
      </c>
      <c r="S88" s="59" t="n">
        <f aca="false">ROUNDDOWN(Q88*R88,2)</f>
        <v>123770.79</v>
      </c>
    </row>
    <row r="89" customFormat="false" ht="16.5" hidden="false" customHeight="true" outlineLevel="0" collapsed="false">
      <c r="B89" s="60" t="n">
        <v>84</v>
      </c>
      <c r="C89" s="46" t="s">
        <v>112</v>
      </c>
      <c r="D89" s="47" t="s">
        <v>41</v>
      </c>
      <c r="E89" s="48" t="n">
        <v>204</v>
      </c>
      <c r="F89" s="49" t="n">
        <v>7123.05</v>
      </c>
      <c r="G89" s="50" t="n">
        <v>153</v>
      </c>
      <c r="H89" s="51" t="n">
        <v>5969.57</v>
      </c>
      <c r="I89" s="52" t="n">
        <v>178.5</v>
      </c>
      <c r="J89" s="53" t="n">
        <v>5540.15</v>
      </c>
      <c r="K89" s="54" t="n">
        <f aca="false">(F89+H89+J89)/3</f>
        <v>6210.92333333333</v>
      </c>
      <c r="L89" s="55" t="n">
        <v>4</v>
      </c>
      <c r="M89" s="55" t="n">
        <v>4</v>
      </c>
      <c r="N89" s="55" t="n">
        <v>4</v>
      </c>
      <c r="O89" s="56" t="n">
        <f aca="false">SUM(L89:N89)/IF((3-COUNTIF(L89:N89,"NE")=0),1,(3-COUNTIF(L89:N89,"NE")))</f>
        <v>4</v>
      </c>
      <c r="P89" s="56" t="n">
        <f aca="false">IF(O89&lt;=2,0,O89)</f>
        <v>4</v>
      </c>
      <c r="Q89" s="57" t="n">
        <f aca="false">K89*P89</f>
        <v>24843.6933333333</v>
      </c>
      <c r="R89" s="58" t="n">
        <f aca="false">$K$3</f>
        <v>4.94188619900111</v>
      </c>
      <c r="S89" s="59" t="n">
        <f aca="false">ROUNDDOWN(Q89*R89,2)</f>
        <v>122774.7</v>
      </c>
    </row>
    <row r="90" customFormat="false" ht="16.5" hidden="false" customHeight="true" outlineLevel="0" collapsed="false">
      <c r="B90" s="60" t="n">
        <v>85</v>
      </c>
      <c r="C90" s="46" t="s">
        <v>113</v>
      </c>
      <c r="D90" s="47" t="s">
        <v>41</v>
      </c>
      <c r="E90" s="48" t="n">
        <v>191.25</v>
      </c>
      <c r="F90" s="49" t="n">
        <v>6331.59</v>
      </c>
      <c r="G90" s="50" t="n">
        <v>191.25</v>
      </c>
      <c r="H90" s="51" t="n">
        <v>5935.87</v>
      </c>
      <c r="I90" s="52" t="n">
        <v>153</v>
      </c>
      <c r="J90" s="53" t="n">
        <v>6228.51</v>
      </c>
      <c r="K90" s="54" t="n">
        <f aca="false">(F90+H90+J90)/3</f>
        <v>6165.32333333333</v>
      </c>
      <c r="L90" s="55" t="n">
        <v>4</v>
      </c>
      <c r="M90" s="55" t="n">
        <v>4</v>
      </c>
      <c r="N90" s="55" t="n">
        <v>4</v>
      </c>
      <c r="O90" s="56" t="n">
        <f aca="false">SUM(L90:N90)/IF((3-COUNTIF(L90:N90,"NE")=0),1,(3-COUNTIF(L90:N90,"NE")))</f>
        <v>4</v>
      </c>
      <c r="P90" s="56" t="n">
        <f aca="false">IF(O90&lt;=2,0,O90)</f>
        <v>4</v>
      </c>
      <c r="Q90" s="57" t="n">
        <f aca="false">K90*P90</f>
        <v>24661.2933333333</v>
      </c>
      <c r="R90" s="58" t="n">
        <f aca="false">$K$3</f>
        <v>4.94188619900111</v>
      </c>
      <c r="S90" s="59" t="n">
        <f aca="false">ROUNDDOWN(Q90*R90,2)</f>
        <v>121873.3</v>
      </c>
    </row>
    <row r="91" customFormat="false" ht="16.5" hidden="false" customHeight="true" outlineLevel="0" collapsed="false">
      <c r="B91" s="60" t="n">
        <v>86</v>
      </c>
      <c r="C91" s="46" t="s">
        <v>114</v>
      </c>
      <c r="D91" s="47" t="s">
        <v>41</v>
      </c>
      <c r="E91" s="48" t="n">
        <v>153</v>
      </c>
      <c r="F91" s="49" t="n">
        <v>6979.9</v>
      </c>
      <c r="G91" s="50" t="n">
        <v>204</v>
      </c>
      <c r="H91" s="51" t="n">
        <v>6331.6</v>
      </c>
      <c r="I91" s="52" t="n">
        <v>178.5</v>
      </c>
      <c r="J91" s="53" t="n">
        <v>5540.15</v>
      </c>
      <c r="K91" s="54" t="n">
        <f aca="false">(F91+H91+J91)/3</f>
        <v>6283.88333333333</v>
      </c>
      <c r="L91" s="55" t="n">
        <v>4</v>
      </c>
      <c r="M91" s="55" t="n">
        <v>4</v>
      </c>
      <c r="N91" s="55" t="n">
        <v>4</v>
      </c>
      <c r="O91" s="56" t="n">
        <f aca="false">SUM(L91:N91)/IF((3-COUNTIF(L91:N91,"NE")=0),1,(3-COUNTIF(L91:N91,"NE")))</f>
        <v>4</v>
      </c>
      <c r="P91" s="56" t="n">
        <f aca="false">IF(O91&lt;=2,0,O91)</f>
        <v>4</v>
      </c>
      <c r="Q91" s="57" t="n">
        <f aca="false">K91*P91</f>
        <v>25135.5333333333</v>
      </c>
      <c r="R91" s="58" t="n">
        <f aca="false">$K$3</f>
        <v>4.94188619900111</v>
      </c>
      <c r="S91" s="59" t="n">
        <f aca="false">ROUNDDOWN(Q91*R91,2)</f>
        <v>124216.94</v>
      </c>
    </row>
    <row r="92" customFormat="false" ht="16.5" hidden="false" customHeight="true" outlineLevel="0" collapsed="false">
      <c r="B92" s="45" t="n">
        <v>87</v>
      </c>
      <c r="C92" s="46" t="s">
        <v>115</v>
      </c>
      <c r="D92" s="47" t="s">
        <v>41</v>
      </c>
      <c r="E92" s="48" t="n">
        <v>140.25</v>
      </c>
      <c r="F92" s="49" t="n">
        <v>6212.81</v>
      </c>
      <c r="G92" s="50" t="n">
        <v>191.25</v>
      </c>
      <c r="H92" s="51" t="n">
        <v>7415.07</v>
      </c>
      <c r="I92" s="52" t="n">
        <v>153</v>
      </c>
      <c r="J92" s="53" t="n">
        <v>4748.7</v>
      </c>
      <c r="K92" s="54" t="n">
        <f aca="false">(F92+H92+J92)/3</f>
        <v>6125.52666666667</v>
      </c>
      <c r="L92" s="55" t="n">
        <v>4</v>
      </c>
      <c r="M92" s="55" t="n">
        <v>4</v>
      </c>
      <c r="N92" s="55" t="n">
        <v>4</v>
      </c>
      <c r="O92" s="56" t="n">
        <f aca="false">SUM(L92:N92)/IF((3-COUNTIF(L92:N92,"NE")=0),1,(3-COUNTIF(L92:N92,"NE")))</f>
        <v>4</v>
      </c>
      <c r="P92" s="56" t="n">
        <f aca="false">IF(O92&lt;=2,0,O92)</f>
        <v>4</v>
      </c>
      <c r="Q92" s="57" t="n">
        <f aca="false">K92*P92</f>
        <v>24502.1066666667</v>
      </c>
      <c r="R92" s="58" t="n">
        <f aca="false">$K$3</f>
        <v>4.94188619900111</v>
      </c>
      <c r="S92" s="59" t="n">
        <f aca="false">ROUNDDOWN(Q92*R92,2)</f>
        <v>121086.62</v>
      </c>
    </row>
    <row r="93" customFormat="false" ht="16.5" hidden="false" customHeight="true" outlineLevel="0" collapsed="false">
      <c r="B93" s="60" t="n">
        <v>88</v>
      </c>
      <c r="C93" s="46" t="s">
        <v>116</v>
      </c>
      <c r="D93" s="47" t="s">
        <v>41</v>
      </c>
      <c r="E93" s="48" t="n">
        <v>153</v>
      </c>
      <c r="F93" s="49" t="n">
        <v>7139.82</v>
      </c>
      <c r="G93" s="50" t="n">
        <v>153</v>
      </c>
      <c r="H93" s="51" t="n">
        <v>4748.7</v>
      </c>
      <c r="I93" s="52" t="n">
        <v>178.5</v>
      </c>
      <c r="J93" s="53" t="n">
        <v>5540.15</v>
      </c>
      <c r="K93" s="54" t="n">
        <f aca="false">(F93+H93+J93)/3</f>
        <v>5809.55666666667</v>
      </c>
      <c r="L93" s="55" t="n">
        <v>4</v>
      </c>
      <c r="M93" s="55" t="n">
        <v>4</v>
      </c>
      <c r="N93" s="55" t="n">
        <v>4</v>
      </c>
      <c r="O93" s="56" t="n">
        <f aca="false">SUM(L93:N93)/IF((3-COUNTIF(L93:N93,"NE")=0),1,(3-COUNTIF(L93:N93,"NE")))</f>
        <v>4</v>
      </c>
      <c r="P93" s="56" t="n">
        <f aca="false">IF(O93&lt;=2,0,O93)</f>
        <v>4</v>
      </c>
      <c r="Q93" s="57" t="n">
        <f aca="false">K93*P93</f>
        <v>23238.2266666667</v>
      </c>
      <c r="R93" s="58" t="n">
        <f aca="false">$K$3</f>
        <v>4.94188619900111</v>
      </c>
      <c r="S93" s="59" t="n">
        <f aca="false">ROUNDDOWN(Q93*R93,2)</f>
        <v>114840.67</v>
      </c>
    </row>
    <row r="94" customFormat="false" ht="16.5" hidden="false" customHeight="true" outlineLevel="0" collapsed="false">
      <c r="B94" s="60" t="n">
        <v>89</v>
      </c>
      <c r="C94" s="46" t="s">
        <v>117</v>
      </c>
      <c r="D94" s="47" t="s">
        <v>41</v>
      </c>
      <c r="E94" s="48" t="n">
        <v>153</v>
      </c>
      <c r="F94" s="49" t="n">
        <v>7499.37</v>
      </c>
      <c r="G94" s="50" t="n">
        <v>127.5</v>
      </c>
      <c r="H94" s="51" t="n">
        <v>3957.25</v>
      </c>
      <c r="I94" s="52" t="n">
        <v>204</v>
      </c>
      <c r="J94" s="53" t="n">
        <v>6331.6</v>
      </c>
      <c r="K94" s="54" t="n">
        <f aca="false">(F94+H94+J94)/3</f>
        <v>5929.40666666667</v>
      </c>
      <c r="L94" s="55" t="n">
        <v>4</v>
      </c>
      <c r="M94" s="55" t="n">
        <v>4</v>
      </c>
      <c r="N94" s="55" t="n">
        <v>4</v>
      </c>
      <c r="O94" s="56" t="n">
        <f aca="false">SUM(L94:N94)/IF((3-COUNTIF(L94:N94,"NE")=0),1,(3-COUNTIF(L94:N94,"NE")))</f>
        <v>4</v>
      </c>
      <c r="P94" s="56" t="n">
        <f aca="false">IF(O94&lt;=2,0,O94)</f>
        <v>4</v>
      </c>
      <c r="Q94" s="57" t="n">
        <f aca="false">K94*P94</f>
        <v>23717.6266666667</v>
      </c>
      <c r="R94" s="58" t="n">
        <f aca="false">$K$3</f>
        <v>4.94188619900111</v>
      </c>
      <c r="S94" s="59" t="n">
        <f aca="false">ROUNDDOWN(Q94*R94,2)</f>
        <v>117209.81</v>
      </c>
    </row>
    <row r="95" customFormat="false" ht="16.5" hidden="false" customHeight="true" outlineLevel="0" collapsed="false">
      <c r="B95" s="60" t="n">
        <v>90</v>
      </c>
      <c r="C95" s="46" t="s">
        <v>118</v>
      </c>
      <c r="D95" s="47" t="s">
        <v>41</v>
      </c>
      <c r="E95" s="48" t="n">
        <v>191.25</v>
      </c>
      <c r="F95" s="49" t="n">
        <v>6331.59</v>
      </c>
      <c r="G95" s="50" t="n">
        <v>191.25</v>
      </c>
      <c r="H95" s="51" t="n">
        <v>5935.87</v>
      </c>
      <c r="I95" s="52" t="n">
        <v>153</v>
      </c>
      <c r="J95" s="53" t="n">
        <v>5991.87</v>
      </c>
      <c r="K95" s="54" t="n">
        <f aca="false">(F95+H95+J95)/3</f>
        <v>6086.44333333333</v>
      </c>
      <c r="L95" s="55" t="n">
        <v>4</v>
      </c>
      <c r="M95" s="55" t="n">
        <v>4</v>
      </c>
      <c r="N95" s="55" t="n">
        <v>4</v>
      </c>
      <c r="O95" s="56" t="n">
        <f aca="false">SUM(L95:N95)/IF((3-COUNTIF(L95:N95,"NE")=0),1,(3-COUNTIF(L95:N95,"NE")))</f>
        <v>4</v>
      </c>
      <c r="P95" s="56" t="n">
        <f aca="false">IF(O95&lt;=2,0,O95)</f>
        <v>4</v>
      </c>
      <c r="Q95" s="57" t="n">
        <f aca="false">K95*P95</f>
        <v>24345.7733333333</v>
      </c>
      <c r="R95" s="58" t="n">
        <f aca="false">$K$3</f>
        <v>4.94188619900111</v>
      </c>
      <c r="S95" s="59" t="n">
        <f aca="false">ROUNDDOWN(Q95*R95,2)</f>
        <v>120314.04</v>
      </c>
    </row>
    <row r="96" customFormat="false" ht="16.5" hidden="false" customHeight="true" outlineLevel="0" collapsed="false">
      <c r="B96" s="60" t="n">
        <v>91</v>
      </c>
      <c r="C96" s="46" t="s">
        <v>119</v>
      </c>
      <c r="D96" s="47" t="s">
        <v>41</v>
      </c>
      <c r="E96" s="48" t="n">
        <v>191.25</v>
      </c>
      <c r="F96" s="49" t="n">
        <v>6331.59</v>
      </c>
      <c r="G96" s="50" t="n">
        <v>191.25</v>
      </c>
      <c r="H96" s="51" t="n">
        <v>5935.87</v>
      </c>
      <c r="I96" s="52" t="n">
        <v>204</v>
      </c>
      <c r="J96" s="53" t="n">
        <v>6331.6</v>
      </c>
      <c r="K96" s="54" t="n">
        <f aca="false">(F96+H96+J96)/3</f>
        <v>6199.68666666667</v>
      </c>
      <c r="L96" s="55" t="n">
        <v>4</v>
      </c>
      <c r="M96" s="55" t="n">
        <v>4</v>
      </c>
      <c r="N96" s="55" t="n">
        <v>4</v>
      </c>
      <c r="O96" s="56" t="n">
        <f aca="false">SUM(L96:N96)/IF((3-COUNTIF(L96:N96,"NE")=0),1,(3-COUNTIF(L96:N96,"NE")))</f>
        <v>4</v>
      </c>
      <c r="P96" s="56" t="n">
        <f aca="false">IF(O96&lt;=2,0,O96)</f>
        <v>4</v>
      </c>
      <c r="Q96" s="57" t="n">
        <f aca="false">K96*P96</f>
        <v>24798.7466666667</v>
      </c>
      <c r="R96" s="58" t="n">
        <f aca="false">$K$3</f>
        <v>4.94188619900111</v>
      </c>
      <c r="S96" s="59" t="n">
        <f aca="false">ROUNDDOWN(Q96*R96,2)</f>
        <v>122552.58</v>
      </c>
    </row>
    <row r="97" customFormat="false" ht="16.5" hidden="false" customHeight="true" outlineLevel="0" collapsed="false">
      <c r="B97" s="60" t="n">
        <v>92</v>
      </c>
      <c r="C97" s="46" t="s">
        <v>120</v>
      </c>
      <c r="D97" s="47" t="s">
        <v>31</v>
      </c>
      <c r="E97" s="48" t="n">
        <v>0</v>
      </c>
      <c r="F97" s="49" t="n">
        <v>0</v>
      </c>
      <c r="G97" s="50"/>
      <c r="H97" s="51"/>
      <c r="I97" s="52"/>
      <c r="J97" s="53"/>
      <c r="K97" s="54" t="n">
        <f aca="false">(F97+H97+J97)/3</f>
        <v>0</v>
      </c>
      <c r="L97" s="62" t="s">
        <v>25</v>
      </c>
      <c r="M97" s="62" t="s">
        <v>25</v>
      </c>
      <c r="N97" s="62" t="s">
        <v>25</v>
      </c>
      <c r="O97" s="56" t="n">
        <f aca="false">SUM(L97:N97)/IF((3-COUNTIF(L97:N97,"NE")=0),1,(3-COUNTIF(L97:N97,"NE")))</f>
        <v>0</v>
      </c>
      <c r="P97" s="56" t="n">
        <f aca="false">IF(O97&lt;=2,0,O97)</f>
        <v>0</v>
      </c>
      <c r="Q97" s="57" t="n">
        <f aca="false">K97*P97</f>
        <v>0</v>
      </c>
      <c r="R97" s="58" t="n">
        <f aca="false">$K$3</f>
        <v>4.94188619900111</v>
      </c>
      <c r="S97" s="59" t="n">
        <f aca="false">ROUNDDOWN(Q97*R97,2)</f>
        <v>0</v>
      </c>
    </row>
    <row r="98" customFormat="false" ht="16.5" hidden="false" customHeight="true" outlineLevel="0" collapsed="false">
      <c r="B98" s="60" t="n">
        <v>93</v>
      </c>
      <c r="C98" s="46" t="s">
        <v>121</v>
      </c>
      <c r="D98" s="47" t="s">
        <v>31</v>
      </c>
      <c r="E98" s="48" t="n">
        <v>153</v>
      </c>
      <c r="F98" s="49" t="n">
        <v>4082.2</v>
      </c>
      <c r="G98" s="50" t="n">
        <v>204</v>
      </c>
      <c r="H98" s="51" t="n">
        <v>5983.65</v>
      </c>
      <c r="I98" s="52" t="n">
        <v>102</v>
      </c>
      <c r="J98" s="53" t="n">
        <v>2363.07</v>
      </c>
      <c r="K98" s="54" t="n">
        <f aca="false">(F98+H98+J98)/3</f>
        <v>4142.97333333333</v>
      </c>
      <c r="L98" s="55" t="n">
        <v>3</v>
      </c>
      <c r="M98" s="55" t="n">
        <v>4</v>
      </c>
      <c r="N98" s="55" t="n">
        <v>4</v>
      </c>
      <c r="O98" s="56" t="n">
        <f aca="false">SUM(L98:N98)/IF((3-COUNTIF(L98:N98,"NE")=0),1,(3-COUNTIF(L98:N98,"NE")))</f>
        <v>3.66666666666667</v>
      </c>
      <c r="P98" s="56" t="n">
        <f aca="false">IF(O98&lt;=2,0,O98)</f>
        <v>3.66666666666667</v>
      </c>
      <c r="Q98" s="57" t="n">
        <f aca="false">K98*P98</f>
        <v>15190.9022222222</v>
      </c>
      <c r="R98" s="58" t="n">
        <f aca="false">$K$3</f>
        <v>4.94188619900111</v>
      </c>
      <c r="S98" s="59" t="n">
        <f aca="false">ROUNDDOWN(Q98*R98,2)</f>
        <v>75071.71</v>
      </c>
    </row>
    <row r="99" customFormat="false" ht="16.5" hidden="false" customHeight="true" outlineLevel="0" collapsed="false">
      <c r="B99" s="45" t="n">
        <v>94</v>
      </c>
      <c r="C99" s="46" t="s">
        <v>122</v>
      </c>
      <c r="D99" s="47" t="s">
        <v>31</v>
      </c>
      <c r="E99" s="48" t="n">
        <v>191.25</v>
      </c>
      <c r="F99" s="49" t="n">
        <v>4726.14</v>
      </c>
      <c r="G99" s="50" t="n">
        <v>191.25</v>
      </c>
      <c r="H99" s="51" t="n">
        <v>4430.76</v>
      </c>
      <c r="I99" s="52" t="n">
        <v>204</v>
      </c>
      <c r="J99" s="53" t="n">
        <v>4726.14</v>
      </c>
      <c r="K99" s="54" t="n">
        <f aca="false">(F99+H99+J99)/3</f>
        <v>4627.68</v>
      </c>
      <c r="L99" s="55" t="n">
        <v>3</v>
      </c>
      <c r="M99" s="55" t="n">
        <v>4</v>
      </c>
      <c r="N99" s="55" t="n">
        <v>4</v>
      </c>
      <c r="O99" s="56" t="n">
        <f aca="false">SUM(L99:N99)/IF((3-COUNTIF(L99:N99,"NE")=0),1,(3-COUNTIF(L99:N99,"NE")))</f>
        <v>3.66666666666667</v>
      </c>
      <c r="P99" s="56" t="n">
        <f aca="false">IF(O99&lt;=2,0,O99)</f>
        <v>3.66666666666667</v>
      </c>
      <c r="Q99" s="57" t="n">
        <f aca="false">K99*P99</f>
        <v>16968.16</v>
      </c>
      <c r="R99" s="58" t="n">
        <f aca="false">$K$3</f>
        <v>4.94188619900111</v>
      </c>
      <c r="S99" s="59" t="n">
        <f aca="false">ROUNDDOWN(Q99*R99,2)</f>
        <v>83854.71</v>
      </c>
    </row>
    <row r="100" customFormat="false" ht="16.5" hidden="false" customHeight="true" outlineLevel="0" collapsed="false">
      <c r="B100" s="60" t="n">
        <v>95</v>
      </c>
      <c r="C100" s="46" t="s">
        <v>123</v>
      </c>
      <c r="D100" s="47" t="s">
        <v>27</v>
      </c>
      <c r="E100" s="48" t="n">
        <v>140.25</v>
      </c>
      <c r="F100" s="49" t="n">
        <v>4106.51</v>
      </c>
      <c r="G100" s="50" t="n">
        <v>204</v>
      </c>
      <c r="H100" s="51" t="n">
        <v>5475.35</v>
      </c>
      <c r="I100" s="52" t="n">
        <v>153</v>
      </c>
      <c r="J100" s="53" t="n">
        <v>4954.38</v>
      </c>
      <c r="K100" s="54" t="n">
        <f aca="false">(F100+H100+J100)/3</f>
        <v>4845.41333333333</v>
      </c>
      <c r="L100" s="55" t="n">
        <v>4</v>
      </c>
      <c r="M100" s="55" t="n">
        <v>4</v>
      </c>
      <c r="N100" s="55" t="n">
        <v>4</v>
      </c>
      <c r="O100" s="56" t="n">
        <f aca="false">SUM(L100:N100)/IF((3-COUNTIF(L100:N100,"NE")=0),1,(3-COUNTIF(L100:N100,"NE")))</f>
        <v>4</v>
      </c>
      <c r="P100" s="56" t="n">
        <f aca="false">IF(O100&lt;=2,0,O100)</f>
        <v>4</v>
      </c>
      <c r="Q100" s="57" t="n">
        <f aca="false">K100*P100</f>
        <v>19381.6533333333</v>
      </c>
      <c r="R100" s="58" t="n">
        <f aca="false">$K$3</f>
        <v>4.94188619900111</v>
      </c>
      <c r="S100" s="59" t="n">
        <f aca="false">ROUNDDOWN(Q100*R100,2)</f>
        <v>95781.92</v>
      </c>
    </row>
    <row r="101" customFormat="false" ht="16.5" hidden="false" customHeight="true" outlineLevel="0" collapsed="false">
      <c r="B101" s="60" t="n">
        <v>96</v>
      </c>
      <c r="C101" s="46" t="s">
        <v>124</v>
      </c>
      <c r="D101" s="47" t="s">
        <v>27</v>
      </c>
      <c r="E101" s="48" t="n">
        <v>204</v>
      </c>
      <c r="F101" s="49" t="n">
        <v>6159.77</v>
      </c>
      <c r="G101" s="50" t="n">
        <v>165.75</v>
      </c>
      <c r="H101" s="51" t="n">
        <v>4661.09</v>
      </c>
      <c r="I101" s="52" t="n">
        <v>191.25</v>
      </c>
      <c r="J101" s="53" t="n">
        <v>5133.14</v>
      </c>
      <c r="K101" s="54" t="n">
        <f aca="false">(F101+H101+J101)/3</f>
        <v>5318</v>
      </c>
      <c r="L101" s="55" t="n">
        <v>4</v>
      </c>
      <c r="M101" s="55" t="n">
        <v>4</v>
      </c>
      <c r="N101" s="55" t="n">
        <v>4</v>
      </c>
      <c r="O101" s="56" t="n">
        <f aca="false">SUM(L101:N101)/IF((3-COUNTIF(L101:N101,"NE")=0),1,(3-COUNTIF(L101:N101,"NE")))</f>
        <v>4</v>
      </c>
      <c r="P101" s="56" t="n">
        <f aca="false">IF(O101&lt;=2,0,O101)</f>
        <v>4</v>
      </c>
      <c r="Q101" s="57" t="n">
        <f aca="false">K101*P101</f>
        <v>21272</v>
      </c>
      <c r="R101" s="58" t="n">
        <f aca="false">$K$3</f>
        <v>4.94188619900111</v>
      </c>
      <c r="S101" s="59" t="n">
        <f aca="false">ROUNDDOWN(Q101*R101,2)</f>
        <v>105123.8</v>
      </c>
    </row>
    <row r="102" customFormat="false" ht="16.5" hidden="false" customHeight="true" outlineLevel="0" collapsed="false">
      <c r="B102" s="45" t="n">
        <v>97</v>
      </c>
      <c r="C102" s="46" t="s">
        <v>125</v>
      </c>
      <c r="D102" s="47" t="s">
        <v>27</v>
      </c>
      <c r="E102" s="48" t="n">
        <v>204</v>
      </c>
      <c r="F102" s="49" t="n">
        <v>6159.77</v>
      </c>
      <c r="G102" s="50" t="n">
        <v>127.5</v>
      </c>
      <c r="H102" s="51" t="n">
        <v>5300.48</v>
      </c>
      <c r="I102" s="52" t="n">
        <v>178.5</v>
      </c>
      <c r="J102" s="53" t="n">
        <v>4790.93</v>
      </c>
      <c r="K102" s="54" t="n">
        <f aca="false">(F102+H102+J102)/3</f>
        <v>5417.06</v>
      </c>
      <c r="L102" s="55" t="n">
        <v>3</v>
      </c>
      <c r="M102" s="55" t="n">
        <v>4</v>
      </c>
      <c r="N102" s="55" t="n">
        <v>4</v>
      </c>
      <c r="O102" s="56" t="n">
        <f aca="false">SUM(L102:N102)/IF((3-COUNTIF(L102:N102,"NE")=0),1,(3-COUNTIF(L102:N102,"NE")))</f>
        <v>3.66666666666667</v>
      </c>
      <c r="P102" s="56" t="n">
        <f aca="false">IF(O102&lt;=2,0,O102)</f>
        <v>3.66666666666667</v>
      </c>
      <c r="Q102" s="57" t="n">
        <f aca="false">K102*P102</f>
        <v>19862.5533333333</v>
      </c>
      <c r="R102" s="58" t="n">
        <f aca="false">$K$3</f>
        <v>4.94188619900111</v>
      </c>
      <c r="S102" s="59" t="n">
        <f aca="false">ROUNDDOWN(Q102*R102,2)</f>
        <v>98158.47</v>
      </c>
    </row>
    <row r="103" customFormat="false" ht="16.5" hidden="false" customHeight="true" outlineLevel="0" collapsed="false">
      <c r="B103" s="60" t="n">
        <v>98</v>
      </c>
      <c r="C103" s="46" t="s">
        <v>126</v>
      </c>
      <c r="D103" s="47" t="s">
        <v>27</v>
      </c>
      <c r="E103" s="48" t="n">
        <v>140.25</v>
      </c>
      <c r="F103" s="49" t="n">
        <v>6077.87</v>
      </c>
      <c r="G103" s="50" t="n">
        <v>204</v>
      </c>
      <c r="H103" s="51" t="n">
        <v>5475.35</v>
      </c>
      <c r="I103" s="52" t="n">
        <v>178.5</v>
      </c>
      <c r="J103" s="53" t="n">
        <v>4790.93</v>
      </c>
      <c r="K103" s="54" t="n">
        <f aca="false">(F103+H103+J103)/3</f>
        <v>5448.05</v>
      </c>
      <c r="L103" s="55" t="n">
        <v>4</v>
      </c>
      <c r="M103" s="55" t="n">
        <v>4</v>
      </c>
      <c r="N103" s="55" t="n">
        <v>4</v>
      </c>
      <c r="O103" s="56" t="n">
        <f aca="false">SUM(L103:N103)/IF((3-COUNTIF(L103:N103,"NE")=0),1,(3-COUNTIF(L103:N103,"NE")))</f>
        <v>4</v>
      </c>
      <c r="P103" s="56" t="n">
        <f aca="false">IF(O103&lt;=2,0,O103)</f>
        <v>4</v>
      </c>
      <c r="Q103" s="57" t="n">
        <f aca="false">K103*P103</f>
        <v>21792.2</v>
      </c>
      <c r="R103" s="58" t="n">
        <f aca="false">$K$3</f>
        <v>4.94188619900111</v>
      </c>
      <c r="S103" s="59" t="n">
        <f aca="false">ROUNDDOWN(Q103*R103,2)</f>
        <v>107694.57</v>
      </c>
    </row>
    <row r="104" customFormat="false" ht="16.5" hidden="false" customHeight="true" outlineLevel="0" collapsed="false">
      <c r="B104" s="60" t="n">
        <v>99</v>
      </c>
      <c r="C104" s="46" t="s">
        <v>127</v>
      </c>
      <c r="D104" s="47" t="s">
        <v>31</v>
      </c>
      <c r="E104" s="48" t="n">
        <v>204</v>
      </c>
      <c r="F104" s="49" t="n">
        <v>5316.91</v>
      </c>
      <c r="G104" s="50" t="n">
        <v>204</v>
      </c>
      <c r="H104" s="51" t="n">
        <v>4726.14</v>
      </c>
      <c r="I104" s="52" t="n">
        <v>178.5</v>
      </c>
      <c r="J104" s="53" t="n">
        <v>4135.37</v>
      </c>
      <c r="K104" s="54" t="n">
        <f aca="false">(F104+H104+J104)/3</f>
        <v>4726.14</v>
      </c>
      <c r="L104" s="55" t="n">
        <v>3</v>
      </c>
      <c r="M104" s="55" t="n">
        <v>4</v>
      </c>
      <c r="N104" s="55" t="n">
        <v>4</v>
      </c>
      <c r="O104" s="56" t="n">
        <f aca="false">SUM(L104:N104)/IF((3-COUNTIF(L104:N104,"NE")=0),1,(3-COUNTIF(L104:N104,"NE")))</f>
        <v>3.66666666666667</v>
      </c>
      <c r="P104" s="56" t="n">
        <f aca="false">IF(O104&lt;=2,0,O104)</f>
        <v>3.66666666666667</v>
      </c>
      <c r="Q104" s="57" t="n">
        <f aca="false">K104*P104</f>
        <v>17329.18</v>
      </c>
      <c r="R104" s="58" t="n">
        <f aca="false">$K$3</f>
        <v>4.94188619900111</v>
      </c>
      <c r="S104" s="59" t="n">
        <f aca="false">ROUNDDOWN(Q104*R104,2)</f>
        <v>85638.83</v>
      </c>
    </row>
    <row r="105" customFormat="false" ht="16.5" hidden="false" customHeight="true" outlineLevel="0" collapsed="false">
      <c r="B105" s="60" t="n">
        <v>100</v>
      </c>
      <c r="C105" s="46" t="s">
        <v>128</v>
      </c>
      <c r="D105" s="47" t="s">
        <v>31</v>
      </c>
      <c r="E105" s="48" t="n">
        <v>114.75</v>
      </c>
      <c r="F105" s="49" t="n">
        <v>3663.13</v>
      </c>
      <c r="G105" s="50" t="n">
        <v>200</v>
      </c>
      <c r="H105" s="51" t="n">
        <v>4790.05</v>
      </c>
      <c r="I105" s="52" t="n">
        <v>195.25</v>
      </c>
      <c r="J105" s="53" t="n">
        <v>4675.3</v>
      </c>
      <c r="K105" s="54" t="n">
        <f aca="false">(F105+H105+J105)/3</f>
        <v>4376.16</v>
      </c>
      <c r="L105" s="55" t="n">
        <v>3</v>
      </c>
      <c r="M105" s="55" t="n">
        <v>4</v>
      </c>
      <c r="N105" s="55" t="n">
        <v>4</v>
      </c>
      <c r="O105" s="56" t="n">
        <f aca="false">SUM(L105:N105)/IF((3-COUNTIF(L105:N105,"NE")=0),1,(3-COUNTIF(L105:N105,"NE")))</f>
        <v>3.66666666666667</v>
      </c>
      <c r="P105" s="56" t="n">
        <f aca="false">IF(O105&lt;=2,0,O105)</f>
        <v>3.66666666666667</v>
      </c>
      <c r="Q105" s="57" t="n">
        <f aca="false">K105*P105</f>
        <v>16045.92</v>
      </c>
      <c r="R105" s="58" t="n">
        <f aca="false">$K$3</f>
        <v>4.94188619900111</v>
      </c>
      <c r="S105" s="59" t="n">
        <f aca="false">ROUNDDOWN(Q105*R105,2)</f>
        <v>79297.11</v>
      </c>
    </row>
    <row r="106" customFormat="false" ht="16.5" hidden="false" customHeight="true" outlineLevel="0" collapsed="false">
      <c r="B106" s="60" t="n">
        <v>101</v>
      </c>
      <c r="C106" s="46" t="s">
        <v>129</v>
      </c>
      <c r="D106" s="47" t="s">
        <v>27</v>
      </c>
      <c r="E106" s="48" t="n">
        <v>191.25</v>
      </c>
      <c r="F106" s="49" t="n">
        <v>5475.35</v>
      </c>
      <c r="G106" s="50" t="n">
        <v>153</v>
      </c>
      <c r="H106" s="51" t="n">
        <v>5307.69</v>
      </c>
      <c r="I106" s="52" t="n">
        <v>204</v>
      </c>
      <c r="J106" s="53" t="n">
        <v>5475.35</v>
      </c>
      <c r="K106" s="54" t="n">
        <f aca="false">(F106+H106+J106)/3</f>
        <v>5419.46333333333</v>
      </c>
      <c r="L106" s="55" t="n">
        <v>3</v>
      </c>
      <c r="M106" s="55" t="n">
        <v>4</v>
      </c>
      <c r="N106" s="55" t="n">
        <v>4</v>
      </c>
      <c r="O106" s="56" t="n">
        <f aca="false">SUM(L106:N106)/IF((3-COUNTIF(L106:N106,"NE")=0),1,(3-COUNTIF(L106:N106,"NE")))</f>
        <v>3.66666666666667</v>
      </c>
      <c r="P106" s="56" t="n">
        <f aca="false">IF(O106&lt;=2,0,O106)</f>
        <v>3.66666666666667</v>
      </c>
      <c r="Q106" s="57" t="n">
        <f aca="false">K106*P106</f>
        <v>19871.3655555556</v>
      </c>
      <c r="R106" s="58" t="n">
        <f aca="false">$K$3</f>
        <v>4.94188619900111</v>
      </c>
      <c r="S106" s="59" t="n">
        <f aca="false">ROUNDDOWN(Q106*R106,2)</f>
        <v>98202.02</v>
      </c>
    </row>
    <row r="107" customFormat="false" ht="16.5" hidden="false" customHeight="true" outlineLevel="0" collapsed="false">
      <c r="B107" s="60" t="n">
        <v>102</v>
      </c>
      <c r="C107" s="46" t="s">
        <v>130</v>
      </c>
      <c r="D107" s="47" t="s">
        <v>27</v>
      </c>
      <c r="E107" s="48" t="n">
        <v>114.75</v>
      </c>
      <c r="F107" s="49" t="n">
        <v>5299.16</v>
      </c>
      <c r="G107" s="50" t="n">
        <v>191.25</v>
      </c>
      <c r="H107" s="51" t="n">
        <v>5133.14</v>
      </c>
      <c r="I107" s="52" t="n">
        <v>204</v>
      </c>
      <c r="J107" s="53" t="n">
        <v>5475.35</v>
      </c>
      <c r="K107" s="54" t="n">
        <f aca="false">(F107+H107+J107)/3</f>
        <v>5302.55</v>
      </c>
      <c r="L107" s="55" t="n">
        <v>4</v>
      </c>
      <c r="M107" s="55" t="n">
        <v>4</v>
      </c>
      <c r="N107" s="55" t="n">
        <v>4</v>
      </c>
      <c r="O107" s="56" t="n">
        <f aca="false">SUM(L107:N107)/IF((3-COUNTIF(L107:N107,"NE")=0),1,(3-COUNTIF(L107:N107,"NE")))</f>
        <v>4</v>
      </c>
      <c r="P107" s="56" t="n">
        <f aca="false">IF(O107&lt;=2,0,O107)</f>
        <v>4</v>
      </c>
      <c r="Q107" s="57" t="n">
        <f aca="false">K107*P107</f>
        <v>21210.2</v>
      </c>
      <c r="R107" s="58" t="n">
        <f aca="false">$K$3</f>
        <v>4.94188619900111</v>
      </c>
      <c r="S107" s="59" t="n">
        <f aca="false">ROUNDDOWN(Q107*R107,2)</f>
        <v>104818.39</v>
      </c>
    </row>
    <row r="108" customFormat="false" ht="16.5" hidden="false" customHeight="true" outlineLevel="0" collapsed="false">
      <c r="B108" s="60" t="n">
        <v>103</v>
      </c>
      <c r="C108" s="46" t="s">
        <v>131</v>
      </c>
      <c r="D108" s="47" t="s">
        <v>31</v>
      </c>
      <c r="E108" s="48" t="n">
        <v>191.25</v>
      </c>
      <c r="F108" s="49" t="n">
        <v>5620.71</v>
      </c>
      <c r="G108" s="50" t="n">
        <v>140.25</v>
      </c>
      <c r="H108" s="51" t="n">
        <v>3249.22</v>
      </c>
      <c r="I108" s="52" t="n">
        <v>153</v>
      </c>
      <c r="J108" s="53" t="n">
        <v>4450.57</v>
      </c>
      <c r="K108" s="54" t="n">
        <f aca="false">(F108+H108+J108)/3</f>
        <v>4440.16666666667</v>
      </c>
      <c r="L108" s="55" t="n">
        <v>3</v>
      </c>
      <c r="M108" s="55" t="n">
        <v>4</v>
      </c>
      <c r="N108" s="55" t="n">
        <v>4</v>
      </c>
      <c r="O108" s="56" t="n">
        <f aca="false">SUM(L108:N108)/IF((3-COUNTIF(L108:N108,"NE")=0),1,(3-COUNTIF(L108:N108,"NE")))</f>
        <v>3.66666666666667</v>
      </c>
      <c r="P108" s="56" t="n">
        <f aca="false">IF(O108&lt;=2,0,O108)</f>
        <v>3.66666666666667</v>
      </c>
      <c r="Q108" s="57" t="n">
        <f aca="false">K108*P108</f>
        <v>16280.6111111111</v>
      </c>
      <c r="R108" s="58" t="n">
        <f aca="false">$K$3</f>
        <v>4.94188619900111</v>
      </c>
      <c r="S108" s="59" t="n">
        <f aca="false">ROUNDDOWN(Q108*R108,2)</f>
        <v>80456.92</v>
      </c>
    </row>
    <row r="109" customFormat="false" ht="16.5" hidden="false" customHeight="true" outlineLevel="0" collapsed="false">
      <c r="B109" s="45" t="n">
        <v>104</v>
      </c>
      <c r="C109" s="46" t="s">
        <v>132</v>
      </c>
      <c r="D109" s="47" t="s">
        <v>31</v>
      </c>
      <c r="E109" s="48" t="n">
        <v>204</v>
      </c>
      <c r="F109" s="49" t="n">
        <v>5496.01</v>
      </c>
      <c r="G109" s="50" t="n">
        <v>195.25</v>
      </c>
      <c r="H109" s="51" t="n">
        <v>4675.3</v>
      </c>
      <c r="I109" s="52" t="n">
        <v>110.75</v>
      </c>
      <c r="J109" s="53" t="n">
        <v>4137.71</v>
      </c>
      <c r="K109" s="54" t="n">
        <f aca="false">(F109+H109+J109)/3</f>
        <v>4769.67333333333</v>
      </c>
      <c r="L109" s="55" t="n">
        <v>3</v>
      </c>
      <c r="M109" s="55" t="n">
        <v>4</v>
      </c>
      <c r="N109" s="55" t="n">
        <v>4</v>
      </c>
      <c r="O109" s="56" t="n">
        <f aca="false">SUM(L109:N109)/IF((3-COUNTIF(L109:N109,"NE")=0),1,(3-COUNTIF(L109:N109,"NE")))</f>
        <v>3.66666666666667</v>
      </c>
      <c r="P109" s="56" t="n">
        <f aca="false">IF(O109&lt;=2,0,O109)</f>
        <v>3.66666666666667</v>
      </c>
      <c r="Q109" s="57" t="n">
        <f aca="false">K109*P109</f>
        <v>17488.8022222222</v>
      </c>
      <c r="R109" s="58" t="n">
        <f aca="false">$K$3</f>
        <v>4.94188619900111</v>
      </c>
      <c r="S109" s="59" t="n">
        <f aca="false">ROUNDDOWN(Q109*R109,2)</f>
        <v>86427.67</v>
      </c>
    </row>
    <row r="110" customFormat="false" ht="16.5" hidden="false" customHeight="true" outlineLevel="0" collapsed="false">
      <c r="B110" s="60" t="n">
        <v>105</v>
      </c>
      <c r="C110" s="46" t="s">
        <v>133</v>
      </c>
      <c r="D110" s="47" t="s">
        <v>31</v>
      </c>
      <c r="E110" s="48" t="n">
        <v>153</v>
      </c>
      <c r="F110" s="49" t="n">
        <v>5500.53</v>
      </c>
      <c r="G110" s="50" t="n">
        <v>127.5</v>
      </c>
      <c r="H110" s="51" t="n">
        <v>2953.84</v>
      </c>
      <c r="I110" s="52" t="n">
        <v>204</v>
      </c>
      <c r="J110" s="53" t="n">
        <v>4726.14</v>
      </c>
      <c r="K110" s="54" t="n">
        <f aca="false">(F110+H110+J110)/3</f>
        <v>4393.50333333333</v>
      </c>
      <c r="L110" s="55" t="n">
        <v>3</v>
      </c>
      <c r="M110" s="55" t="n">
        <v>4</v>
      </c>
      <c r="N110" s="55" t="n">
        <v>4</v>
      </c>
      <c r="O110" s="56" t="n">
        <f aca="false">SUM(L110:N110)/IF((3-COUNTIF(L110:N110,"NE")=0),1,(3-COUNTIF(L110:N110,"NE")))</f>
        <v>3.66666666666667</v>
      </c>
      <c r="P110" s="56" t="n">
        <f aca="false">IF(O110&lt;=2,0,O110)</f>
        <v>3.66666666666667</v>
      </c>
      <c r="Q110" s="57" t="n">
        <f aca="false">K110*P110</f>
        <v>16109.5122222222</v>
      </c>
      <c r="R110" s="58" t="n">
        <f aca="false">$K$3</f>
        <v>4.94188619900111</v>
      </c>
      <c r="S110" s="59" t="n">
        <f aca="false">ROUNDDOWN(Q110*R110,2)</f>
        <v>79611.37</v>
      </c>
    </row>
    <row r="111" customFormat="false" ht="16.5" hidden="false" customHeight="true" outlineLevel="0" collapsed="false">
      <c r="B111" s="60" t="n">
        <v>106</v>
      </c>
      <c r="C111" s="46" t="s">
        <v>134</v>
      </c>
      <c r="D111" s="47" t="s">
        <v>135</v>
      </c>
      <c r="E111" s="48" t="n">
        <v>142</v>
      </c>
      <c r="F111" s="49" t="n">
        <v>9010.34</v>
      </c>
      <c r="G111" s="50" t="n">
        <v>193</v>
      </c>
      <c r="H111" s="51" t="n">
        <v>8404.51</v>
      </c>
      <c r="I111" s="52" t="n">
        <v>141</v>
      </c>
      <c r="J111" s="53" t="n">
        <v>7894.52</v>
      </c>
      <c r="K111" s="54" t="n">
        <f aca="false">(F111+H111+J111)/3</f>
        <v>8436.45666666667</v>
      </c>
      <c r="L111" s="55" t="n">
        <v>4</v>
      </c>
      <c r="M111" s="55" t="n">
        <v>4</v>
      </c>
      <c r="N111" s="55" t="n">
        <v>4</v>
      </c>
      <c r="O111" s="56" t="n">
        <f aca="false">SUM(L111:N111)/IF((3-COUNTIF(L111:N111,"NE")=0),1,(3-COUNTIF(L111:N111,"NE")))</f>
        <v>4</v>
      </c>
      <c r="P111" s="56" t="n">
        <f aca="false">IF(O111&lt;=2,0,O111)</f>
        <v>4</v>
      </c>
      <c r="Q111" s="57" t="n">
        <f aca="false">K111*P111</f>
        <v>33745.8266666667</v>
      </c>
      <c r="R111" s="58" t="n">
        <f aca="false">$K$3</f>
        <v>4.94188619900111</v>
      </c>
      <c r="S111" s="59" t="n">
        <f aca="false">ROUNDDOWN(Q111*R111,2)</f>
        <v>166768.03</v>
      </c>
    </row>
    <row r="112" customFormat="false" ht="16.5" hidden="false" customHeight="true" outlineLevel="0" collapsed="false">
      <c r="B112" s="60" t="n">
        <v>107</v>
      </c>
      <c r="C112" s="46" t="s">
        <v>136</v>
      </c>
      <c r="D112" s="47" t="s">
        <v>41</v>
      </c>
      <c r="E112" s="48" t="n">
        <v>204</v>
      </c>
      <c r="F112" s="49" t="n">
        <v>7302.15</v>
      </c>
      <c r="G112" s="50" t="n">
        <v>165.75</v>
      </c>
      <c r="H112" s="51" t="n">
        <v>6653.69</v>
      </c>
      <c r="I112" s="52" t="n">
        <v>178.5</v>
      </c>
      <c r="J112" s="53" t="n">
        <v>5540.15</v>
      </c>
      <c r="K112" s="54" t="n">
        <f aca="false">(F112+H112+J112)/3</f>
        <v>6498.66333333333</v>
      </c>
      <c r="L112" s="55" t="n">
        <v>4</v>
      </c>
      <c r="M112" s="55" t="n">
        <v>4</v>
      </c>
      <c r="N112" s="55" t="n">
        <v>4</v>
      </c>
      <c r="O112" s="56" t="n">
        <f aca="false">SUM(L112:N112)/IF((3-COUNTIF(L112:N112,"NE")=0),1,(3-COUNTIF(L112:N112,"NE")))</f>
        <v>4</v>
      </c>
      <c r="P112" s="56" t="n">
        <f aca="false">IF(O112&lt;=2,0,O112)</f>
        <v>4</v>
      </c>
      <c r="Q112" s="57" t="n">
        <f aca="false">K112*P112</f>
        <v>25994.6533333333</v>
      </c>
      <c r="R112" s="58" t="n">
        <f aca="false">$K$3</f>
        <v>4.94188619900111</v>
      </c>
      <c r="S112" s="59" t="n">
        <f aca="false">ROUNDDOWN(Q112*R112,2)</f>
        <v>128462.61</v>
      </c>
    </row>
    <row r="113" s="63" customFormat="true" ht="16.5" hidden="false" customHeight="true" outlineLevel="0" collapsed="false">
      <c r="B113" s="60" t="n">
        <v>108</v>
      </c>
      <c r="C113" s="46" t="s">
        <v>137</v>
      </c>
      <c r="D113" s="47" t="s">
        <v>27</v>
      </c>
      <c r="E113" s="48" t="n">
        <v>153</v>
      </c>
      <c r="F113" s="49" t="n">
        <v>6980.11</v>
      </c>
      <c r="G113" s="50" t="n">
        <v>195.25</v>
      </c>
      <c r="H113" s="51" t="n">
        <v>6211.89</v>
      </c>
      <c r="I113" s="52" t="n">
        <v>187.25</v>
      </c>
      <c r="J113" s="53" t="n">
        <v>5958.35</v>
      </c>
      <c r="K113" s="54" t="n">
        <f aca="false">(F113+H113+J113)/3</f>
        <v>6383.45</v>
      </c>
      <c r="L113" s="55" t="n">
        <v>4</v>
      </c>
      <c r="M113" s="55" t="n">
        <v>4</v>
      </c>
      <c r="N113" s="55" t="n">
        <v>4</v>
      </c>
      <c r="O113" s="56" t="n">
        <f aca="false">SUM(L113:N113)/IF((3-COUNTIF(L113:N113,"NE")=0),1,(3-COUNTIF(L113:N113,"NE")))</f>
        <v>4</v>
      </c>
      <c r="P113" s="56" t="n">
        <f aca="false">IF(O113&lt;=2,0,O113)</f>
        <v>4</v>
      </c>
      <c r="Q113" s="57" t="n">
        <f aca="false">K113*P113</f>
        <v>25533.8</v>
      </c>
      <c r="R113" s="58" t="n">
        <f aca="false">$K$3</f>
        <v>4.94188619900111</v>
      </c>
      <c r="S113" s="59" t="n">
        <f aca="false">ROUNDDOWN(Q113*R113,2)</f>
        <v>126185.13</v>
      </c>
    </row>
    <row r="114" customFormat="false" ht="16.5" hidden="false" customHeight="true" outlineLevel="0" collapsed="false">
      <c r="B114" s="60" t="n">
        <v>109</v>
      </c>
      <c r="C114" s="46" t="s">
        <v>138</v>
      </c>
      <c r="D114" s="47" t="s">
        <v>31</v>
      </c>
      <c r="E114" s="48" t="n">
        <v>191.25</v>
      </c>
      <c r="F114" s="49" t="n">
        <v>4885.34</v>
      </c>
      <c r="G114" s="50" t="n">
        <v>200</v>
      </c>
      <c r="H114" s="51" t="n">
        <v>4790.05</v>
      </c>
      <c r="I114" s="52" t="n">
        <v>195.25</v>
      </c>
      <c r="J114" s="53" t="n">
        <v>4675.3</v>
      </c>
      <c r="K114" s="54" t="n">
        <f aca="false">(F114+H114+J114)/3</f>
        <v>4783.56333333333</v>
      </c>
      <c r="L114" s="55" t="n">
        <v>4</v>
      </c>
      <c r="M114" s="55" t="n">
        <v>4</v>
      </c>
      <c r="N114" s="55" t="n">
        <v>4</v>
      </c>
      <c r="O114" s="56" t="n">
        <f aca="false">SUM(L114:N114)/IF((3-COUNTIF(L114:N114,"NE")=0),1,(3-COUNTIF(L114:N114,"NE")))</f>
        <v>4</v>
      </c>
      <c r="P114" s="56" t="n">
        <f aca="false">IF(O114&lt;=2,0,O114)</f>
        <v>4</v>
      </c>
      <c r="Q114" s="57" t="n">
        <f aca="false">K114*P114</f>
        <v>19134.2533333333</v>
      </c>
      <c r="R114" s="58" t="n">
        <f aca="false">$K$3</f>
        <v>4.94188619900111</v>
      </c>
      <c r="S114" s="59" t="n">
        <f aca="false">ROUNDDOWN(Q114*R114,2)</f>
        <v>94559.3</v>
      </c>
    </row>
    <row r="115" customFormat="false" ht="16.5" hidden="false" customHeight="true" outlineLevel="0" collapsed="false">
      <c r="B115" s="60" t="n">
        <v>110</v>
      </c>
      <c r="C115" s="46" t="s">
        <v>139</v>
      </c>
      <c r="D115" s="47" t="s">
        <v>50</v>
      </c>
      <c r="E115" s="48" t="n">
        <v>204</v>
      </c>
      <c r="F115" s="49" t="n">
        <v>5316.91</v>
      </c>
      <c r="G115" s="50" t="n">
        <v>153</v>
      </c>
      <c r="H115" s="51" t="n">
        <v>4724.38</v>
      </c>
      <c r="I115" s="52" t="n">
        <v>178.5</v>
      </c>
      <c r="J115" s="53" t="n">
        <v>4135.37</v>
      </c>
      <c r="K115" s="54" t="n">
        <f aca="false">(F115+H115+J115)/3</f>
        <v>4725.55333333333</v>
      </c>
      <c r="L115" s="55" t="n">
        <v>3</v>
      </c>
      <c r="M115" s="55" t="n">
        <v>4</v>
      </c>
      <c r="N115" s="55" t="n">
        <v>4</v>
      </c>
      <c r="O115" s="56" t="n">
        <f aca="false">SUM(L115:N115)/IF((3-COUNTIF(L115:N115,"NE")=0),1,(3-COUNTIF(L115:N115,"NE")))</f>
        <v>3.66666666666667</v>
      </c>
      <c r="P115" s="56" t="n">
        <f aca="false">IF(O115&lt;=2,0,O115)</f>
        <v>3.66666666666667</v>
      </c>
      <c r="Q115" s="57" t="n">
        <f aca="false">K115*P115</f>
        <v>17327.0288888889</v>
      </c>
      <c r="R115" s="58" t="n">
        <f aca="false">$K$3</f>
        <v>4.94188619900111</v>
      </c>
      <c r="S115" s="59" t="n">
        <f aca="false">ROUNDDOWN(Q115*R115,2)</f>
        <v>85628.2</v>
      </c>
    </row>
    <row r="116" customFormat="false" ht="16.5" hidden="false" customHeight="true" outlineLevel="0" collapsed="false">
      <c r="B116" s="45" t="n">
        <v>111</v>
      </c>
      <c r="C116" s="46" t="s">
        <v>140</v>
      </c>
      <c r="D116" s="47" t="s">
        <v>31</v>
      </c>
      <c r="E116" s="48" t="n">
        <v>0</v>
      </c>
      <c r="F116" s="49" t="n">
        <v>0</v>
      </c>
      <c r="G116" s="50"/>
      <c r="H116" s="51"/>
      <c r="I116" s="52"/>
      <c r="J116" s="53"/>
      <c r="K116" s="54" t="n">
        <f aca="false">(F116+H116+J116)/3</f>
        <v>0</v>
      </c>
      <c r="L116" s="62" t="s">
        <v>25</v>
      </c>
      <c r="M116" s="62" t="s">
        <v>25</v>
      </c>
      <c r="N116" s="62" t="s">
        <v>25</v>
      </c>
      <c r="O116" s="56" t="n">
        <f aca="false">SUM(L116:N116)/IF((3-COUNTIF(L116:N116,"NE")=0),1,(3-COUNTIF(L116:N116,"NE")))</f>
        <v>0</v>
      </c>
      <c r="P116" s="56" t="n">
        <f aca="false">IF(O116&lt;=2,0,O116)</f>
        <v>0</v>
      </c>
      <c r="Q116" s="57" t="n">
        <f aca="false">K116*P116</f>
        <v>0</v>
      </c>
      <c r="R116" s="58" t="n">
        <f aca="false">$K$3</f>
        <v>4.94188619900111</v>
      </c>
      <c r="S116" s="59" t="n">
        <f aca="false">ROUNDDOWN(Q116*R116,2)</f>
        <v>0</v>
      </c>
    </row>
    <row r="117" customFormat="false" ht="16.5" hidden="false" customHeight="true" outlineLevel="0" collapsed="false">
      <c r="B117" s="60" t="n">
        <v>112</v>
      </c>
      <c r="C117" s="61" t="s">
        <v>141</v>
      </c>
      <c r="D117" s="47" t="s">
        <v>31</v>
      </c>
      <c r="E117" s="48"/>
      <c r="F117" s="49"/>
      <c r="G117" s="50" t="n">
        <v>191.25</v>
      </c>
      <c r="H117" s="51" t="n">
        <v>4430.76</v>
      </c>
      <c r="I117" s="52" t="n">
        <v>204</v>
      </c>
      <c r="J117" s="53" t="n">
        <v>4726.14</v>
      </c>
      <c r="K117" s="54" t="n">
        <f aca="false">(F117+H117+J117)/3</f>
        <v>3052.3</v>
      </c>
      <c r="L117" s="62" t="s">
        <v>25</v>
      </c>
      <c r="M117" s="55" t="n">
        <v>4</v>
      </c>
      <c r="N117" s="55" t="n">
        <v>4</v>
      </c>
      <c r="O117" s="56" t="n">
        <f aca="false">SUM(L117:N117)/IF((3-COUNTIF(L117:N117,"NE")=0),1,(3-COUNTIF(L117:N117,"NE")))</f>
        <v>4</v>
      </c>
      <c r="P117" s="56" t="n">
        <f aca="false">IF(O117&lt;=2,0,O117)</f>
        <v>4</v>
      </c>
      <c r="Q117" s="57" t="n">
        <f aca="false">K117*P117</f>
        <v>12209.2</v>
      </c>
      <c r="R117" s="58" t="n">
        <f aca="false">$K$3</f>
        <v>4.94188619900111</v>
      </c>
      <c r="S117" s="59" t="n">
        <f aca="false">ROUNDDOWN(Q117*R117,2)</f>
        <v>60336.47</v>
      </c>
    </row>
    <row r="118" customFormat="false" ht="16.5" hidden="false" customHeight="true" outlineLevel="0" collapsed="false">
      <c r="B118" s="60" t="n">
        <v>113</v>
      </c>
      <c r="C118" s="46" t="s">
        <v>142</v>
      </c>
      <c r="D118" s="47" t="s">
        <v>31</v>
      </c>
      <c r="E118" s="48" t="n">
        <v>85.25</v>
      </c>
      <c r="F118" s="49" t="n">
        <v>3851.84</v>
      </c>
      <c r="G118" s="50" t="n">
        <v>195.25</v>
      </c>
      <c r="H118" s="51" t="n">
        <v>4675.3</v>
      </c>
      <c r="I118" s="52" t="n">
        <v>187.25</v>
      </c>
      <c r="J118" s="53" t="n">
        <v>4484.72</v>
      </c>
      <c r="K118" s="54" t="n">
        <f aca="false">(F118+H118+J118)/3</f>
        <v>4337.28666666667</v>
      </c>
      <c r="L118" s="55" t="n">
        <v>4</v>
      </c>
      <c r="M118" s="55" t="n">
        <v>4</v>
      </c>
      <c r="N118" s="55" t="n">
        <v>4</v>
      </c>
      <c r="O118" s="56" t="n">
        <f aca="false">SUM(L118:N118)/IF((3-COUNTIF(L118:N118,"NE")=0),1,(3-COUNTIF(L118:N118,"NE")))</f>
        <v>4</v>
      </c>
      <c r="P118" s="56" t="n">
        <f aca="false">IF(O118&lt;=2,0,O118)</f>
        <v>4</v>
      </c>
      <c r="Q118" s="57" t="n">
        <f aca="false">K118*P118</f>
        <v>17349.1466666667</v>
      </c>
      <c r="R118" s="58" t="n">
        <f aca="false">$K$3</f>
        <v>4.94188619900111</v>
      </c>
      <c r="S118" s="59" t="n">
        <f aca="false">ROUNDDOWN(Q118*R118,2)</f>
        <v>85737.5</v>
      </c>
    </row>
    <row r="119" customFormat="false" ht="16.5" hidden="false" customHeight="true" outlineLevel="0" collapsed="false">
      <c r="B119" s="60" t="n">
        <v>114</v>
      </c>
      <c r="C119" s="46" t="s">
        <v>143</v>
      </c>
      <c r="D119" s="47" t="s">
        <v>27</v>
      </c>
      <c r="E119" s="48" t="n">
        <v>204</v>
      </c>
      <c r="F119" s="49" t="n">
        <v>6159.77</v>
      </c>
      <c r="G119" s="50" t="n">
        <v>153</v>
      </c>
      <c r="H119" s="51" t="n">
        <v>6661.19</v>
      </c>
      <c r="I119" s="52" t="n">
        <v>127.5</v>
      </c>
      <c r="J119" s="53" t="n">
        <v>3425.09</v>
      </c>
      <c r="K119" s="54" t="n">
        <f aca="false">(F119+H119+J119)/3</f>
        <v>5415.35</v>
      </c>
      <c r="L119" s="55" t="n">
        <v>4</v>
      </c>
      <c r="M119" s="55" t="n">
        <v>4</v>
      </c>
      <c r="N119" s="55" t="n">
        <v>4</v>
      </c>
      <c r="O119" s="56" t="n">
        <f aca="false">SUM(L119:N119)/IF((3-COUNTIF(L119:N119,"NE")=0),1,(3-COUNTIF(L119:N119,"NE")))</f>
        <v>4</v>
      </c>
      <c r="P119" s="56" t="n">
        <f aca="false">IF(O119&lt;=2,0,O119)</f>
        <v>4</v>
      </c>
      <c r="Q119" s="57" t="n">
        <f aca="false">K119*P119</f>
        <v>21661.4</v>
      </c>
      <c r="R119" s="58" t="n">
        <f aca="false">$K$3</f>
        <v>4.94188619900111</v>
      </c>
      <c r="S119" s="59" t="n">
        <f aca="false">ROUNDDOWN(Q119*R119,2)</f>
        <v>107048.17</v>
      </c>
    </row>
    <row r="120" customFormat="false" ht="16.5" hidden="false" customHeight="true" outlineLevel="0" collapsed="false">
      <c r="B120" s="60" t="n">
        <v>115</v>
      </c>
      <c r="C120" s="46" t="s">
        <v>144</v>
      </c>
      <c r="D120" s="47" t="s">
        <v>27</v>
      </c>
      <c r="E120" s="48" t="n">
        <v>190.6</v>
      </c>
      <c r="F120" s="49" t="n">
        <v>6847.92</v>
      </c>
      <c r="G120" s="50" t="n">
        <v>190.6</v>
      </c>
      <c r="H120" s="51" t="n">
        <v>5918.83</v>
      </c>
      <c r="I120" s="52" t="n">
        <v>190.6</v>
      </c>
      <c r="J120" s="53" t="n">
        <v>5710.98</v>
      </c>
      <c r="K120" s="54" t="n">
        <f aca="false">(F120+H120+J120)/3</f>
        <v>6159.24333333333</v>
      </c>
      <c r="L120" s="55" t="n">
        <v>4</v>
      </c>
      <c r="M120" s="55" t="n">
        <v>4</v>
      </c>
      <c r="N120" s="55" t="n">
        <v>4</v>
      </c>
      <c r="O120" s="56" t="n">
        <f aca="false">SUM(L120:N120)/IF((3-COUNTIF(L120:N120,"NE")=0),1,(3-COUNTIF(L120:N120,"NE")))</f>
        <v>4</v>
      </c>
      <c r="P120" s="56" t="n">
        <f aca="false">IF(O120&lt;=2,0,O120)</f>
        <v>4</v>
      </c>
      <c r="Q120" s="57" t="n">
        <f aca="false">K120*P120</f>
        <v>24636.9733333333</v>
      </c>
      <c r="R120" s="58" t="n">
        <f aca="false">$K$3</f>
        <v>4.94188619900111</v>
      </c>
      <c r="S120" s="59" t="n">
        <f aca="false">ROUNDDOWN(Q120*R120,2)</f>
        <v>121753.11</v>
      </c>
    </row>
    <row r="121" customFormat="false" ht="16.5" hidden="false" customHeight="true" outlineLevel="0" collapsed="false">
      <c r="B121" s="60" t="n">
        <v>116</v>
      </c>
      <c r="C121" s="46" t="s">
        <v>145</v>
      </c>
      <c r="D121" s="47" t="s">
        <v>146</v>
      </c>
      <c r="E121" s="48" t="n">
        <v>104</v>
      </c>
      <c r="F121" s="49" t="n">
        <v>9053.69</v>
      </c>
      <c r="G121" s="50" t="n">
        <v>196</v>
      </c>
      <c r="H121" s="51" t="n">
        <v>8123.82</v>
      </c>
      <c r="I121" s="52" t="n">
        <v>184</v>
      </c>
      <c r="J121" s="53" t="n">
        <v>7626.44</v>
      </c>
      <c r="K121" s="54" t="n">
        <f aca="false">(F121+H121+J121)/3</f>
        <v>8267.98333333333</v>
      </c>
      <c r="L121" s="55" t="n">
        <v>4</v>
      </c>
      <c r="M121" s="55" t="n">
        <v>4</v>
      </c>
      <c r="N121" s="55" t="n">
        <v>4</v>
      </c>
      <c r="O121" s="56" t="n">
        <f aca="false">SUM(L121:N121)/IF((3-COUNTIF(L121:N121,"NE")=0),1,(3-COUNTIF(L121:N121,"NE")))</f>
        <v>4</v>
      </c>
      <c r="P121" s="56" t="n">
        <f aca="false">IF(O121&lt;=2,0,O121)</f>
        <v>4</v>
      </c>
      <c r="Q121" s="57" t="n">
        <f aca="false">K121*P121</f>
        <v>33071.9333333333</v>
      </c>
      <c r="R121" s="58" t="n">
        <f aca="false">$K$3</f>
        <v>4.94188619900111</v>
      </c>
      <c r="S121" s="59" t="n">
        <f aca="false">ROUNDDOWN(Q121*R121,2)</f>
        <v>163437.73</v>
      </c>
    </row>
    <row r="122" customFormat="false" ht="16.5" hidden="false" customHeight="true" outlineLevel="0" collapsed="false">
      <c r="B122" s="60" t="n">
        <v>117</v>
      </c>
      <c r="C122" s="46" t="s">
        <v>147</v>
      </c>
      <c r="D122" s="47" t="s">
        <v>41</v>
      </c>
      <c r="E122" s="48" t="n">
        <v>191.25</v>
      </c>
      <c r="F122" s="49" t="n">
        <v>9234</v>
      </c>
      <c r="G122" s="50" t="n">
        <v>102</v>
      </c>
      <c r="H122" s="51" t="n">
        <v>3165.8</v>
      </c>
      <c r="I122" s="52" t="n">
        <v>204</v>
      </c>
      <c r="J122" s="53" t="n">
        <v>6331.6</v>
      </c>
      <c r="K122" s="54" t="n">
        <f aca="false">(F122+H122+J122)/3</f>
        <v>6243.8</v>
      </c>
      <c r="L122" s="55" t="n">
        <v>4</v>
      </c>
      <c r="M122" s="55" t="n">
        <v>4</v>
      </c>
      <c r="N122" s="55" t="n">
        <v>4</v>
      </c>
      <c r="O122" s="56" t="n">
        <f aca="false">SUM(L122:N122)/IF((3-COUNTIF(L122:N122,"NE")=0),1,(3-COUNTIF(L122:N122,"NE")))</f>
        <v>4</v>
      </c>
      <c r="P122" s="56" t="n">
        <f aca="false">IF(O122&lt;=2,0,O122)</f>
        <v>4</v>
      </c>
      <c r="Q122" s="57" t="n">
        <f aca="false">K122*P122</f>
        <v>24975.2</v>
      </c>
      <c r="R122" s="58" t="n">
        <f aca="false">$K$3</f>
        <v>4.94188619900111</v>
      </c>
      <c r="S122" s="59" t="n">
        <f aca="false">ROUNDDOWN(Q122*R122,2)</f>
        <v>123424.59</v>
      </c>
    </row>
    <row r="123" customFormat="false" ht="16.5" hidden="false" customHeight="true" outlineLevel="0" collapsed="false">
      <c r="B123" s="45" t="n">
        <v>118</v>
      </c>
      <c r="C123" s="46" t="s">
        <v>148</v>
      </c>
      <c r="D123" s="47" t="s">
        <v>102</v>
      </c>
      <c r="E123" s="48" t="n">
        <v>116</v>
      </c>
      <c r="F123" s="49" t="n">
        <v>2860.97</v>
      </c>
      <c r="G123" s="50" t="n">
        <v>193</v>
      </c>
      <c r="H123" s="51" t="n">
        <v>4151.63</v>
      </c>
      <c r="I123" s="52" t="n">
        <v>185</v>
      </c>
      <c r="J123" s="53" t="n">
        <v>3979.54</v>
      </c>
      <c r="K123" s="54" t="n">
        <f aca="false">(F123+H123+J123)/3</f>
        <v>3664.04666666667</v>
      </c>
      <c r="L123" s="55" t="n">
        <v>4</v>
      </c>
      <c r="M123" s="55" t="n">
        <v>4</v>
      </c>
      <c r="N123" s="55" t="n">
        <v>4</v>
      </c>
      <c r="O123" s="56" t="n">
        <f aca="false">SUM(L123:N123)/IF((3-COUNTIF(L123:N123,"NE")=0),1,(3-COUNTIF(L123:N123,"NE")))</f>
        <v>4</v>
      </c>
      <c r="P123" s="56" t="n">
        <f aca="false">IF(O123&lt;=2,0,O123)</f>
        <v>4</v>
      </c>
      <c r="Q123" s="57" t="n">
        <f aca="false">K123*P123</f>
        <v>14656.1866666667</v>
      </c>
      <c r="R123" s="58" t="n">
        <f aca="false">$K$3</f>
        <v>4.94188619900111</v>
      </c>
      <c r="S123" s="59" t="n">
        <f aca="false">ROUNDDOWN(Q123*R123,2)</f>
        <v>72429.2</v>
      </c>
    </row>
    <row r="124" customFormat="false" ht="16.5" hidden="false" customHeight="true" outlineLevel="0" collapsed="false">
      <c r="B124" s="60" t="n">
        <v>119</v>
      </c>
      <c r="C124" s="46" t="s">
        <v>149</v>
      </c>
      <c r="D124" s="47" t="s">
        <v>31</v>
      </c>
      <c r="E124" s="48" t="n">
        <v>191.25</v>
      </c>
      <c r="F124" s="49" t="n">
        <v>5475.35</v>
      </c>
      <c r="G124" s="50" t="n">
        <v>191.25</v>
      </c>
      <c r="H124" s="51" t="n">
        <v>5133.14</v>
      </c>
      <c r="I124" s="52" t="n">
        <v>204</v>
      </c>
      <c r="J124" s="53" t="n">
        <v>5475.35</v>
      </c>
      <c r="K124" s="54" t="n">
        <f aca="false">(F124+H124+J124)/3</f>
        <v>5361.28</v>
      </c>
      <c r="L124" s="55" t="n">
        <v>4</v>
      </c>
      <c r="M124" s="55" t="n">
        <v>4</v>
      </c>
      <c r="N124" s="55" t="n">
        <v>4</v>
      </c>
      <c r="O124" s="56" t="n">
        <f aca="false">SUM(L124:N124)/IF((3-COUNTIF(L124:N124,"NE")=0),1,(3-COUNTIF(L124:N124,"NE")))</f>
        <v>4</v>
      </c>
      <c r="P124" s="56" t="n">
        <f aca="false">IF(O124&lt;=2,0,O124)</f>
        <v>4</v>
      </c>
      <c r="Q124" s="57" t="n">
        <f aca="false">K124*P124</f>
        <v>21445.12</v>
      </c>
      <c r="R124" s="58" t="n">
        <f aca="false">$K$3</f>
        <v>4.94188619900111</v>
      </c>
      <c r="S124" s="59" t="n">
        <f aca="false">ROUNDDOWN(Q124*R124,2)</f>
        <v>105979.34</v>
      </c>
    </row>
    <row r="125" customFormat="false" ht="16.5" hidden="false" customHeight="true" outlineLevel="0" collapsed="false">
      <c r="B125" s="60" t="n">
        <v>120</v>
      </c>
      <c r="C125" s="46" t="s">
        <v>150</v>
      </c>
      <c r="D125" s="47" t="s">
        <v>41</v>
      </c>
      <c r="E125" s="48" t="n">
        <v>204</v>
      </c>
      <c r="F125" s="49" t="n">
        <v>7123.05</v>
      </c>
      <c r="G125" s="50" t="n">
        <v>204</v>
      </c>
      <c r="H125" s="51" t="n">
        <v>6331.6</v>
      </c>
      <c r="I125" s="52" t="n">
        <v>178.5</v>
      </c>
      <c r="J125" s="53" t="n">
        <v>5540.15</v>
      </c>
      <c r="K125" s="54" t="n">
        <f aca="false">(F125+H125+J125)/3</f>
        <v>6331.6</v>
      </c>
      <c r="L125" s="55" t="n">
        <v>4</v>
      </c>
      <c r="M125" s="55" t="n">
        <v>4</v>
      </c>
      <c r="N125" s="55" t="n">
        <v>4</v>
      </c>
      <c r="O125" s="56" t="n">
        <f aca="false">SUM(L125:N125)/IF((3-COUNTIF(L125:N125,"NE")=0),1,(3-COUNTIF(L125:N125,"NE")))</f>
        <v>4</v>
      </c>
      <c r="P125" s="56" t="n">
        <f aca="false">IF(O125&lt;=2,0,O125)</f>
        <v>4</v>
      </c>
      <c r="Q125" s="57" t="n">
        <f aca="false">K125*P125</f>
        <v>25326.4</v>
      </c>
      <c r="R125" s="58" t="n">
        <f aca="false">$K$3</f>
        <v>4.94188619900111</v>
      </c>
      <c r="S125" s="59" t="n">
        <f aca="false">ROUNDDOWN(Q125*R125,2)</f>
        <v>125160.18</v>
      </c>
    </row>
    <row r="126" customFormat="false" ht="16.5" hidden="false" customHeight="true" outlineLevel="0" collapsed="false">
      <c r="B126" s="45" t="n">
        <v>121</v>
      </c>
      <c r="C126" s="46" t="s">
        <v>151</v>
      </c>
      <c r="D126" s="47" t="s">
        <v>41</v>
      </c>
      <c r="E126" s="48" t="n">
        <v>102</v>
      </c>
      <c r="F126" s="49" t="n">
        <v>6823.14</v>
      </c>
      <c r="G126" s="50" t="n">
        <v>204</v>
      </c>
      <c r="H126" s="51" t="n">
        <v>6331.6</v>
      </c>
      <c r="I126" s="52" t="n">
        <v>178.5</v>
      </c>
      <c r="J126" s="53" t="n">
        <v>5540.15</v>
      </c>
      <c r="K126" s="54" t="n">
        <f aca="false">(F126+H126+J126)/3</f>
        <v>6231.63</v>
      </c>
      <c r="L126" s="55" t="n">
        <v>4</v>
      </c>
      <c r="M126" s="55" t="n">
        <v>4</v>
      </c>
      <c r="N126" s="55" t="n">
        <v>4</v>
      </c>
      <c r="O126" s="56" t="n">
        <f aca="false">SUM(L126:N126)/IF((3-COUNTIF(L126:N126,"NE")=0),1,(3-COUNTIF(L126:N126,"NE")))</f>
        <v>4</v>
      </c>
      <c r="P126" s="56" t="n">
        <f aca="false">IF(O126&lt;=2,0,O126)</f>
        <v>4</v>
      </c>
      <c r="Q126" s="57" t="n">
        <f aca="false">K126*P126</f>
        <v>24926.52</v>
      </c>
      <c r="R126" s="58" t="n">
        <f aca="false">$K$3</f>
        <v>4.94188619900111</v>
      </c>
      <c r="S126" s="59" t="n">
        <f aca="false">ROUNDDOWN(Q126*R126,2)</f>
        <v>123184.02</v>
      </c>
    </row>
    <row r="127" customFormat="false" ht="16.5" hidden="false" customHeight="true" outlineLevel="0" collapsed="false">
      <c r="B127" s="60" t="n">
        <v>122</v>
      </c>
      <c r="C127" s="46" t="s">
        <v>152</v>
      </c>
      <c r="D127" s="47" t="s">
        <v>41</v>
      </c>
      <c r="E127" s="48" t="n">
        <v>191.25</v>
      </c>
      <c r="F127" s="49" t="n">
        <v>9084.63</v>
      </c>
      <c r="G127" s="50" t="n">
        <v>89.25</v>
      </c>
      <c r="H127" s="51" t="n">
        <v>2770.07</v>
      </c>
      <c r="I127" s="52" t="n">
        <v>204</v>
      </c>
      <c r="J127" s="53" t="n">
        <v>6331.6</v>
      </c>
      <c r="K127" s="54" t="n">
        <f aca="false">(F127+H127+J127)/3</f>
        <v>6062.1</v>
      </c>
      <c r="L127" s="55" t="n">
        <v>4</v>
      </c>
      <c r="M127" s="55" t="n">
        <v>4</v>
      </c>
      <c r="N127" s="55" t="n">
        <v>4</v>
      </c>
      <c r="O127" s="56" t="n">
        <f aca="false">SUM(L127:N127)/IF((3-COUNTIF(L127:N127,"NE")=0),1,(3-COUNTIF(L127:N127,"NE")))</f>
        <v>4</v>
      </c>
      <c r="P127" s="56" t="n">
        <f aca="false">IF(O127&lt;=2,0,O127)</f>
        <v>4</v>
      </c>
      <c r="Q127" s="57" t="n">
        <f aca="false">K127*P127</f>
        <v>24248.4</v>
      </c>
      <c r="R127" s="58" t="n">
        <f aca="false">$K$3</f>
        <v>4.94188619900111</v>
      </c>
      <c r="S127" s="59" t="n">
        <f aca="false">ROUNDDOWN(Q127*R127,2)</f>
        <v>119832.83</v>
      </c>
    </row>
    <row r="128" customFormat="false" ht="16.5" hidden="false" customHeight="true" outlineLevel="0" collapsed="false">
      <c r="B128" s="60" t="n">
        <v>123</v>
      </c>
      <c r="C128" s="46" t="s">
        <v>153</v>
      </c>
      <c r="D128" s="47" t="s">
        <v>27</v>
      </c>
      <c r="E128" s="48" t="n">
        <v>204</v>
      </c>
      <c r="F128" s="49" t="n">
        <v>6159.77</v>
      </c>
      <c r="G128" s="50" t="n">
        <v>204</v>
      </c>
      <c r="H128" s="51" t="n">
        <v>5475.35</v>
      </c>
      <c r="I128" s="52" t="n">
        <v>178.5</v>
      </c>
      <c r="J128" s="53" t="n">
        <v>4790.93</v>
      </c>
      <c r="K128" s="54" t="n">
        <f aca="false">(F128+H128+J128)/3</f>
        <v>5475.35</v>
      </c>
      <c r="L128" s="55" t="n">
        <v>4</v>
      </c>
      <c r="M128" s="55" t="n">
        <v>4</v>
      </c>
      <c r="N128" s="55" t="n">
        <v>4</v>
      </c>
      <c r="O128" s="56" t="n">
        <f aca="false">SUM(L128:N128)/IF((3-COUNTIF(L128:N128,"NE")=0),1,(3-COUNTIF(L128:N128,"NE")))</f>
        <v>4</v>
      </c>
      <c r="P128" s="56" t="n">
        <f aca="false">IF(O128&lt;=2,0,O128)</f>
        <v>4</v>
      </c>
      <c r="Q128" s="57" t="n">
        <f aca="false">K128*P128</f>
        <v>21901.4</v>
      </c>
      <c r="R128" s="58" t="n">
        <f aca="false">$K$3</f>
        <v>4.94188619900111</v>
      </c>
      <c r="S128" s="59" t="n">
        <f aca="false">ROUNDDOWN(Q128*R128,2)</f>
        <v>108234.22</v>
      </c>
    </row>
    <row r="129" customFormat="false" ht="16.5" hidden="false" customHeight="true" outlineLevel="0" collapsed="false">
      <c r="B129" s="60" t="n">
        <v>124</v>
      </c>
      <c r="C129" s="46" t="s">
        <v>154</v>
      </c>
      <c r="D129" s="47" t="s">
        <v>135</v>
      </c>
      <c r="E129" s="48" t="n">
        <v>186</v>
      </c>
      <c r="F129" s="49" t="n">
        <v>14745.39</v>
      </c>
      <c r="G129" s="50" t="n">
        <v>61</v>
      </c>
      <c r="H129" s="51" t="n">
        <v>2656.35</v>
      </c>
      <c r="I129" s="52" t="n">
        <v>185</v>
      </c>
      <c r="J129" s="53" t="n">
        <v>8056.14</v>
      </c>
      <c r="K129" s="54" t="n">
        <f aca="false">(F129+H129+J129)/3</f>
        <v>8485.96</v>
      </c>
      <c r="L129" s="55" t="n">
        <v>4</v>
      </c>
      <c r="M129" s="55" t="n">
        <v>4</v>
      </c>
      <c r="N129" s="55" t="n">
        <v>4</v>
      </c>
      <c r="O129" s="56" t="n">
        <f aca="false">SUM(L129:N129)/IF((3-COUNTIF(L129:N129,"NE")=0),1,(3-COUNTIF(L129:N129,"NE")))</f>
        <v>4</v>
      </c>
      <c r="P129" s="56" t="n">
        <f aca="false">IF(O129&lt;=2,0,O129)</f>
        <v>4</v>
      </c>
      <c r="Q129" s="57" t="n">
        <f aca="false">K129*P129</f>
        <v>33943.84</v>
      </c>
      <c r="R129" s="58" t="n">
        <f aca="false">$K$3</f>
        <v>4.94188619900111</v>
      </c>
      <c r="S129" s="59" t="n">
        <f aca="false">ROUNDDOWN(Q129*R129,2)</f>
        <v>167746.59</v>
      </c>
    </row>
    <row r="130" customFormat="false" ht="16.5" hidden="false" customHeight="true" outlineLevel="0" collapsed="false">
      <c r="B130" s="60" t="n">
        <v>125</v>
      </c>
      <c r="C130" s="46" t="s">
        <v>155</v>
      </c>
      <c r="D130" s="47" t="s">
        <v>31</v>
      </c>
      <c r="E130" s="48" t="n">
        <v>191.25</v>
      </c>
      <c r="F130" s="49" t="n">
        <v>7227.36</v>
      </c>
      <c r="G130" s="50" t="n">
        <v>98</v>
      </c>
      <c r="H130" s="51" t="n">
        <v>2347.38</v>
      </c>
      <c r="I130" s="52" t="n">
        <v>195.25</v>
      </c>
      <c r="J130" s="53" t="n">
        <v>4675.3</v>
      </c>
      <c r="K130" s="54" t="n">
        <f aca="false">(F130+H130+J130)/3</f>
        <v>4750.01333333333</v>
      </c>
      <c r="L130" s="55" t="n">
        <v>4</v>
      </c>
      <c r="M130" s="55" t="n">
        <v>4</v>
      </c>
      <c r="N130" s="55" t="n">
        <v>4</v>
      </c>
      <c r="O130" s="56" t="n">
        <f aca="false">SUM(L130:N130)/IF((3-COUNTIF(L130:N130,"NE")=0),1,(3-COUNTIF(L130:N130,"NE")))</f>
        <v>4</v>
      </c>
      <c r="P130" s="56" t="n">
        <f aca="false">IF(O130&lt;=2,0,O130)</f>
        <v>4</v>
      </c>
      <c r="Q130" s="57" t="n">
        <f aca="false">K130*P130</f>
        <v>19000.0533333333</v>
      </c>
      <c r="R130" s="58" t="n">
        <f aca="false">$K$3</f>
        <v>4.94188619900111</v>
      </c>
      <c r="S130" s="59" t="n">
        <f aca="false">ROUNDDOWN(Q130*R130,2)</f>
        <v>93896.1</v>
      </c>
    </row>
    <row r="131" customFormat="false" ht="16.5" hidden="false" customHeight="true" outlineLevel="0" collapsed="false">
      <c r="B131" s="60" t="n">
        <v>126</v>
      </c>
      <c r="C131" s="46" t="s">
        <v>156</v>
      </c>
      <c r="D131" s="47" t="s">
        <v>31</v>
      </c>
      <c r="E131" s="48" t="n">
        <v>24</v>
      </c>
      <c r="F131" s="49" t="n">
        <v>565.64</v>
      </c>
      <c r="G131" s="50" t="n">
        <v>0</v>
      </c>
      <c r="H131" s="51" t="n">
        <v>0</v>
      </c>
      <c r="I131" s="52"/>
      <c r="J131" s="53"/>
      <c r="K131" s="54" t="n">
        <f aca="false">(F131+H131+J131)/3</f>
        <v>188.546666666667</v>
      </c>
      <c r="L131" s="55" t="n">
        <v>2</v>
      </c>
      <c r="M131" s="62" t="s">
        <v>25</v>
      </c>
      <c r="N131" s="62" t="s">
        <v>25</v>
      </c>
      <c r="O131" s="56" t="n">
        <f aca="false">SUM(L131:N131)/IF((3-COUNTIF(L131:N131,"NE")=0),1,(3-COUNTIF(L131:N131,"NE")))</f>
        <v>2</v>
      </c>
      <c r="P131" s="56" t="n">
        <f aca="false">IF(O131&lt;=2,0,O131)</f>
        <v>0</v>
      </c>
      <c r="Q131" s="57" t="n">
        <f aca="false">K131*P131</f>
        <v>0</v>
      </c>
      <c r="R131" s="58" t="n">
        <f aca="false">$K$3</f>
        <v>4.94188619900111</v>
      </c>
      <c r="S131" s="59" t="n">
        <f aca="false">ROUNDDOWN(Q131*R131,2)</f>
        <v>0</v>
      </c>
    </row>
    <row r="132" customFormat="false" ht="16.5" hidden="false" customHeight="true" outlineLevel="0" collapsed="false">
      <c r="B132" s="60" t="n">
        <v>127</v>
      </c>
      <c r="C132" s="46" t="s">
        <v>157</v>
      </c>
      <c r="D132" s="47" t="s">
        <v>31</v>
      </c>
      <c r="E132" s="48" t="n">
        <v>204</v>
      </c>
      <c r="F132" s="49" t="n">
        <v>5496.01</v>
      </c>
      <c r="G132" s="50" t="n">
        <v>195.25</v>
      </c>
      <c r="H132" s="51" t="n">
        <v>4675.3</v>
      </c>
      <c r="I132" s="52" t="n">
        <v>187.25</v>
      </c>
      <c r="J132" s="53" t="n">
        <v>4484.72</v>
      </c>
      <c r="K132" s="54" t="n">
        <f aca="false">(F132+H132+J132)/3</f>
        <v>4885.34333333333</v>
      </c>
      <c r="L132" s="55" t="n">
        <v>4</v>
      </c>
      <c r="M132" s="55" t="n">
        <v>4</v>
      </c>
      <c r="N132" s="55" t="n">
        <v>4</v>
      </c>
      <c r="O132" s="56" t="n">
        <f aca="false">SUM(L132:N132)/IF((3-COUNTIF(L132:N132,"NE")=0),1,(3-COUNTIF(L132:N132,"NE")))</f>
        <v>4</v>
      </c>
      <c r="P132" s="56" t="n">
        <f aca="false">IF(O132&lt;=2,0,O132)</f>
        <v>4</v>
      </c>
      <c r="Q132" s="57" t="n">
        <f aca="false">K132*P132</f>
        <v>19541.3733333333</v>
      </c>
      <c r="R132" s="58" t="n">
        <f aca="false">$K$3</f>
        <v>4.94188619900111</v>
      </c>
      <c r="S132" s="59" t="n">
        <f aca="false">ROUNDDOWN(Q132*R132,2)</f>
        <v>96571.24</v>
      </c>
    </row>
    <row r="133" customFormat="false" ht="16.5" hidden="false" customHeight="true" outlineLevel="0" collapsed="false">
      <c r="B133" s="45" t="n">
        <v>128</v>
      </c>
      <c r="C133" s="61" t="s">
        <v>158</v>
      </c>
      <c r="D133" s="47" t="s">
        <v>31</v>
      </c>
      <c r="E133" s="48"/>
      <c r="F133" s="49"/>
      <c r="G133" s="50" t="n">
        <v>102</v>
      </c>
      <c r="H133" s="51" t="n">
        <v>2442.67</v>
      </c>
      <c r="I133" s="52" t="n">
        <v>195.25</v>
      </c>
      <c r="J133" s="53" t="n">
        <v>4675.3</v>
      </c>
      <c r="K133" s="54" t="n">
        <f aca="false">(F133+H133+J133)/3</f>
        <v>2372.65666666667</v>
      </c>
      <c r="L133" s="62" t="s">
        <v>25</v>
      </c>
      <c r="M133" s="55" t="n">
        <v>4</v>
      </c>
      <c r="N133" s="55" t="n">
        <v>4</v>
      </c>
      <c r="O133" s="56" t="n">
        <f aca="false">SUM(L133:N133)/IF((3-COUNTIF(L133:N133,"NE")=0),1,(3-COUNTIF(L133:N133,"NE")))</f>
        <v>4</v>
      </c>
      <c r="P133" s="56" t="n">
        <f aca="false">IF(O133&lt;=2,0,O133)</f>
        <v>4</v>
      </c>
      <c r="Q133" s="57" t="n">
        <f aca="false">K133*P133</f>
        <v>9490.62666666667</v>
      </c>
      <c r="R133" s="58" t="n">
        <f aca="false">$K$3</f>
        <v>4.94188619900111</v>
      </c>
      <c r="S133" s="59" t="n">
        <f aca="false">ROUNDDOWN(Q133*R133,2)</f>
        <v>46901.59</v>
      </c>
    </row>
    <row r="134" customFormat="false" ht="16.5" hidden="false" customHeight="true" outlineLevel="0" collapsed="false">
      <c r="B134" s="60" t="n">
        <v>129</v>
      </c>
      <c r="C134" s="46" t="s">
        <v>159</v>
      </c>
      <c r="D134" s="47" t="s">
        <v>27</v>
      </c>
      <c r="E134" s="48" t="n">
        <v>191.25</v>
      </c>
      <c r="F134" s="49" t="n">
        <v>7712.02</v>
      </c>
      <c r="G134" s="50" t="n">
        <v>89.25</v>
      </c>
      <c r="H134" s="51" t="n">
        <v>2395.47</v>
      </c>
      <c r="I134" s="52" t="n">
        <v>204</v>
      </c>
      <c r="J134" s="53" t="n">
        <v>5475.35</v>
      </c>
      <c r="K134" s="54" t="n">
        <f aca="false">(F134+H134+J134)/3</f>
        <v>5194.28</v>
      </c>
      <c r="L134" s="55" t="n">
        <v>4</v>
      </c>
      <c r="M134" s="55" t="n">
        <v>4</v>
      </c>
      <c r="N134" s="55" t="n">
        <v>4</v>
      </c>
      <c r="O134" s="56" t="n">
        <f aca="false">SUM(L134:N134)/IF((3-COUNTIF(L134:N134,"NE")=0),1,(3-COUNTIF(L134:N134,"NE")))</f>
        <v>4</v>
      </c>
      <c r="P134" s="56" t="n">
        <f aca="false">IF(O134&lt;=2,0,O134)</f>
        <v>4</v>
      </c>
      <c r="Q134" s="57" t="n">
        <f aca="false">K134*P134</f>
        <v>20777.12</v>
      </c>
      <c r="R134" s="58" t="n">
        <f aca="false">$K$3</f>
        <v>4.94188619900111</v>
      </c>
      <c r="S134" s="59" t="n">
        <f aca="false">ROUNDDOWN(Q134*R134,2)</f>
        <v>102678.16</v>
      </c>
    </row>
    <row r="135" customFormat="false" ht="16.5" hidden="false" customHeight="true" outlineLevel="0" collapsed="false">
      <c r="B135" s="60" t="n">
        <v>130</v>
      </c>
      <c r="C135" s="46" t="s">
        <v>160</v>
      </c>
      <c r="D135" s="47" t="s">
        <v>27</v>
      </c>
      <c r="E135" s="48" t="n">
        <v>204</v>
      </c>
      <c r="F135" s="49" t="n">
        <v>6159.77</v>
      </c>
      <c r="G135" s="50" t="n">
        <v>204</v>
      </c>
      <c r="H135" s="51" t="n">
        <v>5475.35</v>
      </c>
      <c r="I135" s="52" t="n">
        <v>76.5</v>
      </c>
      <c r="J135" s="53" t="n">
        <v>4319.72</v>
      </c>
      <c r="K135" s="54" t="n">
        <f aca="false">(F135+H135+J135)/3</f>
        <v>5318.28</v>
      </c>
      <c r="L135" s="55" t="n">
        <v>4</v>
      </c>
      <c r="M135" s="55" t="n">
        <v>4</v>
      </c>
      <c r="N135" s="55" t="n">
        <v>4</v>
      </c>
      <c r="O135" s="56" t="n">
        <f aca="false">SUM(L135:N135)/IF((3-COUNTIF(L135:N135,"NE")=0),1,(3-COUNTIF(L135:N135,"NE")))</f>
        <v>4</v>
      </c>
      <c r="P135" s="56" t="n">
        <f aca="false">IF(O135&lt;=2,0,O135)</f>
        <v>4</v>
      </c>
      <c r="Q135" s="57" t="n">
        <f aca="false">K135*P135</f>
        <v>21273.12</v>
      </c>
      <c r="R135" s="58" t="n">
        <f aca="false">$K$3</f>
        <v>4.94188619900111</v>
      </c>
      <c r="S135" s="59" t="n">
        <f aca="false">ROUNDDOWN(Q135*R135,2)</f>
        <v>105129.33</v>
      </c>
    </row>
    <row r="136" customFormat="false" ht="16.5" hidden="false" customHeight="true" outlineLevel="0" collapsed="false">
      <c r="B136" s="60" t="n">
        <v>131</v>
      </c>
      <c r="C136" s="46" t="s">
        <v>161</v>
      </c>
      <c r="D136" s="47" t="s">
        <v>31</v>
      </c>
      <c r="E136" s="48" t="n">
        <v>80.5</v>
      </c>
      <c r="F136" s="49" t="n">
        <v>4496.03</v>
      </c>
      <c r="G136" s="50" t="n">
        <v>200</v>
      </c>
      <c r="H136" s="51" t="n">
        <v>4790.05</v>
      </c>
      <c r="I136" s="52" t="n">
        <v>195.25</v>
      </c>
      <c r="J136" s="53" t="n">
        <v>4675.3</v>
      </c>
      <c r="K136" s="54" t="n">
        <f aca="false">(F136+H136+J136)/3</f>
        <v>4653.79333333333</v>
      </c>
      <c r="L136" s="55" t="n">
        <v>4</v>
      </c>
      <c r="M136" s="55" t="n">
        <v>4</v>
      </c>
      <c r="N136" s="55" t="n">
        <v>4</v>
      </c>
      <c r="O136" s="56" t="n">
        <f aca="false">SUM(L136:N136)/IF((3-COUNTIF(L136:N136,"NE")=0),1,(3-COUNTIF(L136:N136,"NE")))</f>
        <v>4</v>
      </c>
      <c r="P136" s="56" t="n">
        <f aca="false">IF(O136&lt;=2,0,O136)</f>
        <v>4</v>
      </c>
      <c r="Q136" s="57" t="n">
        <f aca="false">K136*P136</f>
        <v>18615.1733333333</v>
      </c>
      <c r="R136" s="58" t="n">
        <f aca="false">$K$3</f>
        <v>4.94188619900111</v>
      </c>
      <c r="S136" s="59" t="n">
        <f aca="false">ROUNDDOWN(Q136*R136,2)</f>
        <v>91994.06</v>
      </c>
    </row>
    <row r="137" customFormat="false" ht="16.5" hidden="false" customHeight="true" outlineLevel="0" collapsed="false">
      <c r="B137" s="60" t="n">
        <v>132</v>
      </c>
      <c r="C137" s="46" t="s">
        <v>162</v>
      </c>
      <c r="D137" s="47" t="s">
        <v>41</v>
      </c>
      <c r="E137" s="48" t="n">
        <v>191.25</v>
      </c>
      <c r="F137" s="49" t="n">
        <v>6331.59</v>
      </c>
      <c r="G137" s="50" t="n">
        <v>191.25</v>
      </c>
      <c r="H137" s="51" t="n">
        <v>5935.87</v>
      </c>
      <c r="I137" s="52" t="n">
        <v>204</v>
      </c>
      <c r="J137" s="53" t="n">
        <v>6331.6</v>
      </c>
      <c r="K137" s="54" t="n">
        <f aca="false">(F137+H137+J137)/3</f>
        <v>6199.68666666667</v>
      </c>
      <c r="L137" s="55" t="n">
        <v>4</v>
      </c>
      <c r="M137" s="55" t="n">
        <v>4</v>
      </c>
      <c r="N137" s="55" t="n">
        <v>4</v>
      </c>
      <c r="O137" s="56" t="n">
        <f aca="false">SUM(L137:N137)/IF((3-COUNTIF(L137:N137,"NE")=0),1,(3-COUNTIF(L137:N137,"NE")))</f>
        <v>4</v>
      </c>
      <c r="P137" s="56" t="n">
        <f aca="false">IF(O137&lt;=2,0,O137)</f>
        <v>4</v>
      </c>
      <c r="Q137" s="57" t="n">
        <f aca="false">K137*P137</f>
        <v>24798.7466666667</v>
      </c>
      <c r="R137" s="58" t="n">
        <f aca="false">$K$3</f>
        <v>4.94188619900111</v>
      </c>
      <c r="S137" s="59" t="n">
        <f aca="false">ROUNDDOWN(Q137*R137,2)</f>
        <v>122552.58</v>
      </c>
    </row>
    <row r="138" customFormat="false" ht="16.5" hidden="false" customHeight="true" outlineLevel="0" collapsed="false">
      <c r="B138" s="60" t="n">
        <v>133</v>
      </c>
      <c r="C138" s="46" t="s">
        <v>163</v>
      </c>
      <c r="D138" s="47" t="s">
        <v>41</v>
      </c>
      <c r="E138" s="48" t="n">
        <v>191.25</v>
      </c>
      <c r="F138" s="49" t="n">
        <v>6331.59</v>
      </c>
      <c r="G138" s="50" t="n">
        <v>191.25</v>
      </c>
      <c r="H138" s="51" t="n">
        <v>5935.87</v>
      </c>
      <c r="I138" s="52" t="n">
        <v>114.75</v>
      </c>
      <c r="J138" s="53" t="n">
        <v>6549.76</v>
      </c>
      <c r="K138" s="54" t="n">
        <f aca="false">(F138+H138+J138)/3</f>
        <v>6272.40666666667</v>
      </c>
      <c r="L138" s="55" t="n">
        <v>4</v>
      </c>
      <c r="M138" s="55" t="n">
        <v>4</v>
      </c>
      <c r="N138" s="55" t="n">
        <v>4</v>
      </c>
      <c r="O138" s="56" t="n">
        <f aca="false">SUM(L138:N138)/IF((3-COUNTIF(L138:N138,"NE")=0),1,(3-COUNTIF(L138:N138,"NE")))</f>
        <v>4</v>
      </c>
      <c r="P138" s="56" t="n">
        <f aca="false">IF(O138&lt;=2,0,O138)</f>
        <v>4</v>
      </c>
      <c r="Q138" s="57" t="n">
        <f aca="false">K138*P138</f>
        <v>25089.6266666667</v>
      </c>
      <c r="R138" s="58" t="n">
        <f aca="false">$K$3</f>
        <v>4.94188619900111</v>
      </c>
      <c r="S138" s="59" t="n">
        <f aca="false">ROUNDDOWN(Q138*R138,2)</f>
        <v>123990.07</v>
      </c>
    </row>
    <row r="139" customFormat="false" ht="16.5" hidden="false" customHeight="true" outlineLevel="0" collapsed="false">
      <c r="B139" s="60" t="n">
        <v>134</v>
      </c>
      <c r="C139" s="46" t="s">
        <v>164</v>
      </c>
      <c r="D139" s="47" t="s">
        <v>41</v>
      </c>
      <c r="E139" s="48" t="n">
        <v>102</v>
      </c>
      <c r="F139" s="49" t="n">
        <v>6859.19</v>
      </c>
      <c r="G139" s="50" t="n">
        <v>204</v>
      </c>
      <c r="H139" s="51" t="n">
        <v>6331.6</v>
      </c>
      <c r="I139" s="52" t="n">
        <v>178.5</v>
      </c>
      <c r="J139" s="53" t="n">
        <v>5540.15</v>
      </c>
      <c r="K139" s="54" t="n">
        <f aca="false">(F139+H139+J139)/3</f>
        <v>6243.64666666667</v>
      </c>
      <c r="L139" s="55" t="n">
        <v>4</v>
      </c>
      <c r="M139" s="55" t="n">
        <v>4</v>
      </c>
      <c r="N139" s="55" t="n">
        <v>4</v>
      </c>
      <c r="O139" s="56" t="n">
        <f aca="false">SUM(L139:N139)/IF((3-COUNTIF(L139:N139,"NE")=0),1,(3-COUNTIF(L139:N139,"NE")))</f>
        <v>4</v>
      </c>
      <c r="P139" s="56" t="n">
        <f aca="false">IF(O139&lt;=2,0,O139)</f>
        <v>4</v>
      </c>
      <c r="Q139" s="57" t="n">
        <f aca="false">K139*P139</f>
        <v>24974.5866666667</v>
      </c>
      <c r="R139" s="58" t="n">
        <f aca="false">$K$3</f>
        <v>4.94188619900111</v>
      </c>
      <c r="S139" s="59" t="n">
        <f aca="false">ROUNDDOWN(Q139*R139,2)</f>
        <v>123421.56</v>
      </c>
    </row>
    <row r="140" customFormat="false" ht="16.5" hidden="false" customHeight="true" outlineLevel="0" collapsed="false">
      <c r="B140" s="45" t="n">
        <v>135</v>
      </c>
      <c r="C140" s="46" t="s">
        <v>165</v>
      </c>
      <c r="D140" s="47" t="s">
        <v>27</v>
      </c>
      <c r="E140" s="48" t="n">
        <v>204</v>
      </c>
      <c r="F140" s="49" t="n">
        <v>6159.77</v>
      </c>
      <c r="G140" s="50" t="n">
        <v>114.75</v>
      </c>
      <c r="H140" s="51" t="n">
        <v>5626.96</v>
      </c>
      <c r="I140" s="52" t="n">
        <v>178.5</v>
      </c>
      <c r="J140" s="53" t="n">
        <v>4790.93</v>
      </c>
      <c r="K140" s="54" t="n">
        <f aca="false">(F140+H140+J140)/3</f>
        <v>5525.88666666667</v>
      </c>
      <c r="L140" s="55" t="n">
        <v>4</v>
      </c>
      <c r="M140" s="55" t="n">
        <v>4</v>
      </c>
      <c r="N140" s="55" t="n">
        <v>4</v>
      </c>
      <c r="O140" s="56" t="n">
        <f aca="false">SUM(L140:N140)/IF((3-COUNTIF(L140:N140,"NE")=0),1,(3-COUNTIF(L140:N140,"NE")))</f>
        <v>4</v>
      </c>
      <c r="P140" s="56" t="n">
        <f aca="false">IF(O140&lt;=2,0,O140)</f>
        <v>4</v>
      </c>
      <c r="Q140" s="57" t="n">
        <f aca="false">K140*P140</f>
        <v>22103.5466666667</v>
      </c>
      <c r="R140" s="58" t="n">
        <f aca="false">$K$3</f>
        <v>4.94188619900111</v>
      </c>
      <c r="S140" s="59" t="n">
        <f aca="false">ROUNDDOWN(Q140*R140,2)</f>
        <v>109233.21</v>
      </c>
    </row>
    <row r="141" customFormat="false" ht="16.5" hidden="false" customHeight="true" outlineLevel="0" collapsed="false">
      <c r="B141" s="60" t="n">
        <v>136</v>
      </c>
      <c r="C141" s="46" t="s">
        <v>166</v>
      </c>
      <c r="D141" s="47" t="s">
        <v>27</v>
      </c>
      <c r="E141" s="48" t="n">
        <v>102</v>
      </c>
      <c r="F141" s="49" t="n">
        <v>4861.55</v>
      </c>
      <c r="G141" s="50" t="n">
        <v>191.25</v>
      </c>
      <c r="H141" s="51" t="n">
        <v>5133.14</v>
      </c>
      <c r="I141" s="52" t="n">
        <v>204</v>
      </c>
      <c r="J141" s="53" t="n">
        <v>5475.35</v>
      </c>
      <c r="K141" s="54" t="n">
        <f aca="false">(F141+H141+J141)/3</f>
        <v>5156.68</v>
      </c>
      <c r="L141" s="55" t="n">
        <v>4</v>
      </c>
      <c r="M141" s="55" t="n">
        <v>4</v>
      </c>
      <c r="N141" s="55" t="n">
        <v>4</v>
      </c>
      <c r="O141" s="56" t="n">
        <f aca="false">SUM(L141:N141)/IF((3-COUNTIF(L141:N141,"NE")=0),1,(3-COUNTIF(L141:N141,"NE")))</f>
        <v>4</v>
      </c>
      <c r="P141" s="56" t="n">
        <f aca="false">IF(O141&lt;=2,0,O141)</f>
        <v>4</v>
      </c>
      <c r="Q141" s="57" t="n">
        <f aca="false">K141*P141</f>
        <v>20626.72</v>
      </c>
      <c r="R141" s="58" t="n">
        <f aca="false">$K$3</f>
        <v>4.94188619900111</v>
      </c>
      <c r="S141" s="59" t="n">
        <f aca="false">ROUNDDOWN(Q141*R141,2)</f>
        <v>101934.9</v>
      </c>
    </row>
    <row r="142" customFormat="false" ht="16.5" hidden="false" customHeight="true" outlineLevel="0" collapsed="false">
      <c r="B142" s="60" t="n">
        <v>137</v>
      </c>
      <c r="C142" s="46" t="s">
        <v>167</v>
      </c>
      <c r="D142" s="47" t="s">
        <v>27</v>
      </c>
      <c r="E142" s="48" t="n">
        <v>204</v>
      </c>
      <c r="F142" s="49" t="n">
        <v>6159.77</v>
      </c>
      <c r="G142" s="50" t="n">
        <v>204</v>
      </c>
      <c r="H142" s="51" t="n">
        <v>5475.35</v>
      </c>
      <c r="I142" s="52" t="n">
        <v>178.5</v>
      </c>
      <c r="J142" s="53" t="n">
        <v>4790.93</v>
      </c>
      <c r="K142" s="54" t="n">
        <f aca="false">(F142+H142+J142)/3</f>
        <v>5475.35</v>
      </c>
      <c r="L142" s="55" t="n">
        <v>4</v>
      </c>
      <c r="M142" s="55" t="n">
        <v>4</v>
      </c>
      <c r="N142" s="55" t="n">
        <v>4</v>
      </c>
      <c r="O142" s="56" t="n">
        <f aca="false">SUM(L142:N142)/IF((3-COUNTIF(L142:N142,"NE")=0),1,(3-COUNTIF(L142:N142,"NE")))</f>
        <v>4</v>
      </c>
      <c r="P142" s="56" t="n">
        <f aca="false">IF(O142&lt;=2,0,O142)</f>
        <v>4</v>
      </c>
      <c r="Q142" s="57" t="n">
        <f aca="false">K142*P142</f>
        <v>21901.4</v>
      </c>
      <c r="R142" s="58" t="n">
        <f aca="false">$K$3</f>
        <v>4.94188619900111</v>
      </c>
      <c r="S142" s="59" t="n">
        <f aca="false">ROUNDDOWN(Q142*R142,2)</f>
        <v>108234.22</v>
      </c>
    </row>
    <row r="143" customFormat="false" ht="16.5" hidden="false" customHeight="true" outlineLevel="0" collapsed="false">
      <c r="B143" s="60" t="n">
        <v>138</v>
      </c>
      <c r="C143" s="46" t="s">
        <v>168</v>
      </c>
      <c r="D143" s="47" t="s">
        <v>41</v>
      </c>
      <c r="E143" s="48" t="n">
        <v>89.25</v>
      </c>
      <c r="F143" s="49" t="n">
        <v>6088.73</v>
      </c>
      <c r="G143" s="50" t="n">
        <v>191.25</v>
      </c>
      <c r="H143" s="51" t="n">
        <v>5935.87</v>
      </c>
      <c r="I143" s="52" t="n">
        <v>204</v>
      </c>
      <c r="J143" s="53" t="n">
        <v>6331.6</v>
      </c>
      <c r="K143" s="54" t="n">
        <f aca="false">(F143+H143+J143)/3</f>
        <v>6118.73333333333</v>
      </c>
      <c r="L143" s="55" t="n">
        <v>4</v>
      </c>
      <c r="M143" s="55" t="n">
        <v>4</v>
      </c>
      <c r="N143" s="55" t="n">
        <v>4</v>
      </c>
      <c r="O143" s="56" t="n">
        <f aca="false">SUM(L143:N143)/IF((3-COUNTIF(L143:N143,"NE")=0),1,(3-COUNTIF(L143:N143,"NE")))</f>
        <v>4</v>
      </c>
      <c r="P143" s="56" t="n">
        <f aca="false">IF(O143&lt;=2,0,O143)</f>
        <v>4</v>
      </c>
      <c r="Q143" s="57" t="n">
        <f aca="false">K143*P143</f>
        <v>24474.9333333333</v>
      </c>
      <c r="R143" s="58" t="n">
        <f aca="false">$K$3</f>
        <v>4.94188619900111</v>
      </c>
      <c r="S143" s="59" t="n">
        <f aca="false">ROUNDDOWN(Q143*R143,2)</f>
        <v>120952.33</v>
      </c>
    </row>
    <row r="144" customFormat="false" ht="16.5" hidden="false" customHeight="true" outlineLevel="0" collapsed="false">
      <c r="B144" s="60" t="n">
        <v>139</v>
      </c>
      <c r="C144" s="46" t="s">
        <v>169</v>
      </c>
      <c r="D144" s="47" t="s">
        <v>135</v>
      </c>
      <c r="E144" s="48" t="n">
        <v>186</v>
      </c>
      <c r="F144" s="49" t="n">
        <v>8839.98</v>
      </c>
      <c r="G144" s="50" t="n">
        <v>193</v>
      </c>
      <c r="H144" s="51" t="n">
        <v>8404.51</v>
      </c>
      <c r="I144" s="52" t="n">
        <v>185</v>
      </c>
      <c r="J144" s="53" t="n">
        <v>8056.14</v>
      </c>
      <c r="K144" s="54" t="n">
        <f aca="false">(F144+H144+J144)/3</f>
        <v>8433.54333333333</v>
      </c>
      <c r="L144" s="55" t="n">
        <v>4</v>
      </c>
      <c r="M144" s="55" t="n">
        <v>4</v>
      </c>
      <c r="N144" s="55" t="n">
        <v>4</v>
      </c>
      <c r="O144" s="56" t="n">
        <f aca="false">SUM(L144:N144)/IF((3-COUNTIF(L144:N144,"NE")=0),1,(3-COUNTIF(L144:N144,"NE")))</f>
        <v>4</v>
      </c>
      <c r="P144" s="56" t="n">
        <f aca="false">IF(O144&lt;=2,0,O144)</f>
        <v>4</v>
      </c>
      <c r="Q144" s="57" t="n">
        <f aca="false">K144*P144</f>
        <v>33734.1733333333</v>
      </c>
      <c r="R144" s="58" t="n">
        <f aca="false">$K$3</f>
        <v>4.94188619900111</v>
      </c>
      <c r="S144" s="59" t="n">
        <f aca="false">ROUNDDOWN(Q144*R144,2)</f>
        <v>166710.44</v>
      </c>
    </row>
    <row r="145" customFormat="false" ht="16.5" hidden="false" customHeight="true" outlineLevel="0" collapsed="false">
      <c r="B145" s="60" t="n">
        <v>140</v>
      </c>
      <c r="C145" s="46" t="s">
        <v>170</v>
      </c>
      <c r="D145" s="47" t="s">
        <v>41</v>
      </c>
      <c r="E145" s="48" t="n">
        <v>204</v>
      </c>
      <c r="F145" s="49" t="n">
        <v>7123.05</v>
      </c>
      <c r="G145" s="50" t="n">
        <v>204</v>
      </c>
      <c r="H145" s="51" t="n">
        <v>6331.6</v>
      </c>
      <c r="I145" s="52" t="n">
        <v>178.5</v>
      </c>
      <c r="J145" s="53" t="n">
        <v>5540.15</v>
      </c>
      <c r="K145" s="54" t="n">
        <f aca="false">(F145+H145+J145)/3</f>
        <v>6331.6</v>
      </c>
      <c r="L145" s="55" t="n">
        <v>4</v>
      </c>
      <c r="M145" s="55" t="n">
        <v>4</v>
      </c>
      <c r="N145" s="55" t="n">
        <v>4</v>
      </c>
      <c r="O145" s="56" t="n">
        <f aca="false">SUM(L145:N145)/IF((3-COUNTIF(L145:N145,"NE")=0),1,(3-COUNTIF(L145:N145,"NE")))</f>
        <v>4</v>
      </c>
      <c r="P145" s="56" t="n">
        <f aca="false">IF(O145&lt;=2,0,O145)</f>
        <v>4</v>
      </c>
      <c r="Q145" s="57" t="n">
        <f aca="false">K145*P145</f>
        <v>25326.4</v>
      </c>
      <c r="R145" s="58" t="n">
        <f aca="false">$K$3</f>
        <v>4.94188619900111</v>
      </c>
      <c r="S145" s="59" t="n">
        <f aca="false">ROUNDDOWN(Q145*R145,2)</f>
        <v>125160.18</v>
      </c>
    </row>
    <row r="146" customFormat="false" ht="16.5" hidden="false" customHeight="true" outlineLevel="0" collapsed="false">
      <c r="B146" s="60" t="n">
        <v>141</v>
      </c>
      <c r="C146" s="46" t="s">
        <v>171</v>
      </c>
      <c r="D146" s="47" t="s">
        <v>31</v>
      </c>
      <c r="E146" s="48" t="n">
        <v>204</v>
      </c>
      <c r="F146" s="49" t="n">
        <v>5496.01</v>
      </c>
      <c r="G146" s="50" t="n">
        <v>195.25</v>
      </c>
      <c r="H146" s="51" t="n">
        <v>4675.3</v>
      </c>
      <c r="I146" s="52" t="n">
        <v>187.25</v>
      </c>
      <c r="J146" s="53" t="n">
        <v>4484.72</v>
      </c>
      <c r="K146" s="54" t="n">
        <f aca="false">(F146+H146+J146)/3</f>
        <v>4885.34333333333</v>
      </c>
      <c r="L146" s="55" t="n">
        <v>4</v>
      </c>
      <c r="M146" s="55" t="n">
        <v>4</v>
      </c>
      <c r="N146" s="55" t="n">
        <v>4</v>
      </c>
      <c r="O146" s="56" t="n">
        <f aca="false">SUM(L146:N146)/IF((3-COUNTIF(L146:N146,"NE")=0),1,(3-COUNTIF(L146:N146,"NE")))</f>
        <v>4</v>
      </c>
      <c r="P146" s="56" t="n">
        <f aca="false">IF(O146&lt;=2,0,O146)</f>
        <v>4</v>
      </c>
      <c r="Q146" s="57" t="n">
        <f aca="false">K146*P146</f>
        <v>19541.3733333333</v>
      </c>
      <c r="R146" s="58" t="n">
        <f aca="false">$K$3</f>
        <v>4.94188619900111</v>
      </c>
      <c r="S146" s="59" t="n">
        <f aca="false">ROUNDDOWN(Q146*R146,2)</f>
        <v>96571.24</v>
      </c>
    </row>
    <row r="147" customFormat="false" ht="16.5" hidden="false" customHeight="true" outlineLevel="0" collapsed="false">
      <c r="B147" s="45" t="n">
        <v>142</v>
      </c>
      <c r="C147" s="61" t="s">
        <v>172</v>
      </c>
      <c r="D147" s="47" t="s">
        <v>27</v>
      </c>
      <c r="E147" s="48"/>
      <c r="F147" s="49"/>
      <c r="G147" s="50" t="n">
        <v>191.25</v>
      </c>
      <c r="H147" s="51" t="n">
        <v>5133.14</v>
      </c>
      <c r="I147" s="52" t="n">
        <v>204</v>
      </c>
      <c r="J147" s="53" t="n">
        <v>5475.35</v>
      </c>
      <c r="K147" s="54" t="n">
        <f aca="false">(F147+H147+J147)/3</f>
        <v>3536.16333333333</v>
      </c>
      <c r="L147" s="62" t="s">
        <v>25</v>
      </c>
      <c r="M147" s="55" t="n">
        <v>4</v>
      </c>
      <c r="N147" s="55" t="n">
        <v>4</v>
      </c>
      <c r="O147" s="56" t="n">
        <f aca="false">SUM(L147:N147)/IF((3-COUNTIF(L147:N147,"NE")=0),1,(3-COUNTIF(L147:N147,"NE")))</f>
        <v>4</v>
      </c>
      <c r="P147" s="56" t="n">
        <f aca="false">IF(O147&lt;=2,0,O147)</f>
        <v>4</v>
      </c>
      <c r="Q147" s="57" t="n">
        <f aca="false">K147*P147</f>
        <v>14144.6533333333</v>
      </c>
      <c r="R147" s="58" t="n">
        <f aca="false">$K$3</f>
        <v>4.94188619900111</v>
      </c>
      <c r="S147" s="59" t="n">
        <f aca="false">ROUNDDOWN(Q147*R147,2)</f>
        <v>69901.26</v>
      </c>
    </row>
    <row r="148" customFormat="false" ht="16.5" hidden="false" customHeight="true" outlineLevel="0" collapsed="false">
      <c r="B148" s="60" t="n">
        <v>143</v>
      </c>
      <c r="C148" s="46" t="s">
        <v>173</v>
      </c>
      <c r="D148" s="47" t="s">
        <v>27</v>
      </c>
      <c r="E148" s="48" t="n">
        <v>204</v>
      </c>
      <c r="F148" s="49" t="n">
        <v>6159.77</v>
      </c>
      <c r="G148" s="50" t="n">
        <v>204</v>
      </c>
      <c r="H148" s="51" t="n">
        <v>5475.35</v>
      </c>
      <c r="I148" s="52" t="n">
        <v>191.25</v>
      </c>
      <c r="J148" s="53" t="n">
        <v>5133.14</v>
      </c>
      <c r="K148" s="54" t="n">
        <f aca="false">(F148+H148+J148)/3</f>
        <v>5589.42</v>
      </c>
      <c r="L148" s="55" t="n">
        <v>4</v>
      </c>
      <c r="M148" s="55" t="n">
        <v>4</v>
      </c>
      <c r="N148" s="55" t="n">
        <v>4</v>
      </c>
      <c r="O148" s="56" t="n">
        <f aca="false">SUM(L148:N148)/IF((3-COUNTIF(L148:N148,"NE")=0),1,(3-COUNTIF(L148:N148,"NE")))</f>
        <v>4</v>
      </c>
      <c r="P148" s="56" t="n">
        <f aca="false">IF(O148&lt;=2,0,O148)</f>
        <v>4</v>
      </c>
      <c r="Q148" s="57" t="n">
        <f aca="false">K148*P148</f>
        <v>22357.68</v>
      </c>
      <c r="R148" s="58" t="n">
        <f aca="false">$K$3</f>
        <v>4.94188619900111</v>
      </c>
      <c r="S148" s="59" t="n">
        <f aca="false">ROUNDDOWN(Q148*R148,2)</f>
        <v>110489.11</v>
      </c>
    </row>
    <row r="149" customFormat="false" ht="16.5" hidden="false" customHeight="true" outlineLevel="0" collapsed="false">
      <c r="B149" s="60" t="n">
        <v>144</v>
      </c>
      <c r="C149" s="46" t="s">
        <v>174</v>
      </c>
      <c r="D149" s="47" t="s">
        <v>135</v>
      </c>
      <c r="E149" s="48" t="n">
        <v>186</v>
      </c>
      <c r="F149" s="49" t="n">
        <v>8839.98</v>
      </c>
      <c r="G149" s="50" t="n">
        <v>193</v>
      </c>
      <c r="H149" s="51" t="n">
        <v>8404.51</v>
      </c>
      <c r="I149" s="52" t="n">
        <v>88</v>
      </c>
      <c r="J149" s="53" t="n">
        <v>8037.49</v>
      </c>
      <c r="K149" s="54" t="n">
        <f aca="false">(F149+H149+J149)/3</f>
        <v>8427.32666666667</v>
      </c>
      <c r="L149" s="55" t="n">
        <v>4</v>
      </c>
      <c r="M149" s="55" t="n">
        <v>4</v>
      </c>
      <c r="N149" s="55" t="n">
        <v>4</v>
      </c>
      <c r="O149" s="56" t="n">
        <f aca="false">SUM(L149:N149)/IF((3-COUNTIF(L149:N149,"NE")=0),1,(3-COUNTIF(L149:N149,"NE")))</f>
        <v>4</v>
      </c>
      <c r="P149" s="56" t="n">
        <f aca="false">IF(O149&lt;=2,0,O149)</f>
        <v>4</v>
      </c>
      <c r="Q149" s="57" t="n">
        <f aca="false">K149*P149</f>
        <v>33709.3066666667</v>
      </c>
      <c r="R149" s="58" t="n">
        <f aca="false">$K$3</f>
        <v>4.94188619900111</v>
      </c>
      <c r="S149" s="59" t="n">
        <f aca="false">ROUNDDOWN(Q149*R149,2)</f>
        <v>166587.55</v>
      </c>
    </row>
    <row r="150" customFormat="false" ht="16.5" hidden="false" customHeight="true" outlineLevel="0" collapsed="false">
      <c r="B150" s="45" t="n">
        <v>145</v>
      </c>
      <c r="C150" s="46" t="s">
        <v>175</v>
      </c>
      <c r="D150" s="47" t="s">
        <v>41</v>
      </c>
      <c r="E150" s="48" t="n">
        <v>204</v>
      </c>
      <c r="F150" s="49" t="n">
        <v>7123.05</v>
      </c>
      <c r="G150" s="50" t="n">
        <v>204</v>
      </c>
      <c r="H150" s="51" t="n">
        <v>9055.83</v>
      </c>
      <c r="I150" s="52" t="n">
        <v>89.25</v>
      </c>
      <c r="J150" s="53" t="n">
        <v>2770.07</v>
      </c>
      <c r="K150" s="54" t="n">
        <f aca="false">(F150+H150+J150)/3</f>
        <v>6316.31666666667</v>
      </c>
      <c r="L150" s="55" t="n">
        <v>4</v>
      </c>
      <c r="M150" s="55" t="n">
        <v>4</v>
      </c>
      <c r="N150" s="55" t="n">
        <v>4</v>
      </c>
      <c r="O150" s="56" t="n">
        <f aca="false">SUM(L150:N150)/IF((3-COUNTIF(L150:N150,"NE")=0),1,(3-COUNTIF(L150:N150,"NE")))</f>
        <v>4</v>
      </c>
      <c r="P150" s="56" t="n">
        <f aca="false">IF(O150&lt;=2,0,O150)</f>
        <v>4</v>
      </c>
      <c r="Q150" s="57" t="n">
        <f aca="false">K150*P150</f>
        <v>25265.2666666667</v>
      </c>
      <c r="R150" s="58" t="n">
        <f aca="false">$K$3</f>
        <v>4.94188619900111</v>
      </c>
      <c r="S150" s="59" t="n">
        <f aca="false">ROUNDDOWN(Q150*R150,2)</f>
        <v>124858.07</v>
      </c>
    </row>
    <row r="151" customFormat="false" ht="16.5" hidden="false" customHeight="true" outlineLevel="0" collapsed="false">
      <c r="B151" s="60" t="n">
        <v>146</v>
      </c>
      <c r="C151" s="46" t="s">
        <v>176</v>
      </c>
      <c r="D151" s="47" t="s">
        <v>31</v>
      </c>
      <c r="E151" s="48" t="n">
        <v>195.25</v>
      </c>
      <c r="F151" s="49" t="n">
        <v>4986.37</v>
      </c>
      <c r="G151" s="50" t="n">
        <v>191.25</v>
      </c>
      <c r="H151" s="51" t="n">
        <v>6056.1</v>
      </c>
      <c r="I151" s="52" t="n">
        <v>123.5</v>
      </c>
      <c r="J151" s="53" t="n">
        <v>2958.05</v>
      </c>
      <c r="K151" s="54" t="n">
        <f aca="false">(F151+H151+J151)/3</f>
        <v>4666.84</v>
      </c>
      <c r="L151" s="55" t="n">
        <v>4</v>
      </c>
      <c r="M151" s="55" t="n">
        <v>4</v>
      </c>
      <c r="N151" s="55" t="n">
        <v>4</v>
      </c>
      <c r="O151" s="56" t="n">
        <f aca="false">SUM(L151:N151)/IF((3-COUNTIF(L151:N151,"NE")=0),1,(3-COUNTIF(L151:N151,"NE")))</f>
        <v>4</v>
      </c>
      <c r="P151" s="56" t="n">
        <f aca="false">IF(O151&lt;=2,0,O151)</f>
        <v>4</v>
      </c>
      <c r="Q151" s="57" t="n">
        <f aca="false">K151*P151</f>
        <v>18667.36</v>
      </c>
      <c r="R151" s="58" t="n">
        <f aca="false">$K$3</f>
        <v>4.94188619900111</v>
      </c>
      <c r="S151" s="59" t="n">
        <f aca="false">ROUNDDOWN(Q151*R151,2)</f>
        <v>92251.96</v>
      </c>
    </row>
    <row r="152" customFormat="false" ht="16.5" hidden="false" customHeight="true" outlineLevel="0" collapsed="false">
      <c r="B152" s="60" t="n">
        <v>147</v>
      </c>
      <c r="C152" s="46" t="s">
        <v>177</v>
      </c>
      <c r="D152" s="47" t="s">
        <v>41</v>
      </c>
      <c r="E152" s="48" t="n">
        <v>165.75</v>
      </c>
      <c r="F152" s="49" t="n">
        <v>8678.78</v>
      </c>
      <c r="G152" s="50" t="n">
        <v>140.25</v>
      </c>
      <c r="H152" s="51" t="n">
        <v>4352.97</v>
      </c>
      <c r="I152" s="52" t="n">
        <v>191.25</v>
      </c>
      <c r="J152" s="53" t="n">
        <v>5935.87</v>
      </c>
      <c r="K152" s="54" t="n">
        <f aca="false">(F152+H152+J152)/3</f>
        <v>6322.54</v>
      </c>
      <c r="L152" s="55" t="n">
        <v>4</v>
      </c>
      <c r="M152" s="55" t="n">
        <v>4</v>
      </c>
      <c r="N152" s="55" t="n">
        <v>4</v>
      </c>
      <c r="O152" s="56" t="n">
        <f aca="false">SUM(L152:N152)/IF((3-COUNTIF(L152:N152,"NE")=0),1,(3-COUNTIF(L152:N152,"NE")))</f>
        <v>4</v>
      </c>
      <c r="P152" s="56" t="n">
        <f aca="false">IF(O152&lt;=2,0,O152)</f>
        <v>4</v>
      </c>
      <c r="Q152" s="57" t="n">
        <f aca="false">K152*P152</f>
        <v>25290.16</v>
      </c>
      <c r="R152" s="58" t="n">
        <f aca="false">$K$3</f>
        <v>4.94188619900111</v>
      </c>
      <c r="S152" s="59" t="n">
        <f aca="false">ROUNDDOWN(Q152*R152,2)</f>
        <v>124981.09</v>
      </c>
    </row>
    <row r="153" customFormat="false" ht="16.5" hidden="false" customHeight="true" outlineLevel="0" collapsed="false">
      <c r="B153" s="60" t="n">
        <v>148</v>
      </c>
      <c r="C153" s="46" t="s">
        <v>178</v>
      </c>
      <c r="D153" s="47" t="s">
        <v>27</v>
      </c>
      <c r="E153" s="48" t="n">
        <v>204</v>
      </c>
      <c r="F153" s="49" t="n">
        <v>6159.77</v>
      </c>
      <c r="G153" s="50" t="n">
        <v>204</v>
      </c>
      <c r="H153" s="51" t="n">
        <v>5475.35</v>
      </c>
      <c r="I153" s="52" t="n">
        <v>191.25</v>
      </c>
      <c r="J153" s="53" t="n">
        <v>5133.14</v>
      </c>
      <c r="K153" s="54" t="n">
        <f aca="false">(F153+H153+J153)/3</f>
        <v>5589.42</v>
      </c>
      <c r="L153" s="55" t="n">
        <v>4</v>
      </c>
      <c r="M153" s="55" t="n">
        <v>4</v>
      </c>
      <c r="N153" s="55" t="n">
        <v>4</v>
      </c>
      <c r="O153" s="56" t="n">
        <f aca="false">SUM(L153:N153)/IF((3-COUNTIF(L153:N153,"NE")=0),1,(3-COUNTIF(L153:N153,"NE")))</f>
        <v>4</v>
      </c>
      <c r="P153" s="56" t="n">
        <f aca="false">IF(O153&lt;=2,0,O153)</f>
        <v>4</v>
      </c>
      <c r="Q153" s="57" t="n">
        <f aca="false">K153*P153</f>
        <v>22357.68</v>
      </c>
      <c r="R153" s="58" t="n">
        <f aca="false">$K$3</f>
        <v>4.94188619900111</v>
      </c>
      <c r="S153" s="59" t="n">
        <f aca="false">ROUNDDOWN(Q153*R153,2)</f>
        <v>110489.11</v>
      </c>
    </row>
    <row r="154" customFormat="false" ht="16.5" hidden="false" customHeight="true" outlineLevel="0" collapsed="false">
      <c r="B154" s="60" t="n">
        <v>149</v>
      </c>
      <c r="C154" s="46" t="s">
        <v>179</v>
      </c>
      <c r="D154" s="47" t="s">
        <v>41</v>
      </c>
      <c r="E154" s="48" t="n">
        <v>200</v>
      </c>
      <c r="F154" s="49" t="n">
        <v>6826</v>
      </c>
      <c r="G154" s="50" t="n">
        <v>196</v>
      </c>
      <c r="H154" s="51" t="n">
        <v>6067.16</v>
      </c>
      <c r="I154" s="52" t="n">
        <v>88</v>
      </c>
      <c r="J154" s="53" t="n">
        <v>6438.61</v>
      </c>
      <c r="K154" s="54" t="n">
        <f aca="false">(F154+H154+J154)/3</f>
        <v>6443.92333333333</v>
      </c>
      <c r="L154" s="55" t="n">
        <v>4</v>
      </c>
      <c r="M154" s="55" t="n">
        <v>4</v>
      </c>
      <c r="N154" s="55" t="n">
        <v>4</v>
      </c>
      <c r="O154" s="56" t="n">
        <f aca="false">SUM(L154:N154)/IF((3-COUNTIF(L154:N154,"NE")=0),1,(3-COUNTIF(L154:N154,"NE")))</f>
        <v>4</v>
      </c>
      <c r="P154" s="56" t="n">
        <f aca="false">IF(O154&lt;=2,0,O154)</f>
        <v>4</v>
      </c>
      <c r="Q154" s="57" t="n">
        <f aca="false">K154*P154</f>
        <v>25775.6933333333</v>
      </c>
      <c r="R154" s="58" t="n">
        <f aca="false">$K$3</f>
        <v>4.94188619900111</v>
      </c>
      <c r="S154" s="59" t="n">
        <f aca="false">ROUNDDOWN(Q154*R154,2)</f>
        <v>127380.54</v>
      </c>
    </row>
    <row r="155" customFormat="false" ht="16.5" hidden="false" customHeight="true" outlineLevel="0" collapsed="false">
      <c r="B155" s="60" t="n">
        <v>150</v>
      </c>
      <c r="C155" s="46" t="s">
        <v>180</v>
      </c>
      <c r="D155" s="47" t="s">
        <v>31</v>
      </c>
      <c r="E155" s="48" t="n">
        <v>204</v>
      </c>
      <c r="F155" s="49" t="n">
        <v>5406.46</v>
      </c>
      <c r="G155" s="50" t="n">
        <v>204</v>
      </c>
      <c r="H155" s="51" t="n">
        <v>4885.34</v>
      </c>
      <c r="I155" s="52" t="n">
        <v>182.5</v>
      </c>
      <c r="J155" s="53" t="n">
        <v>4369.96</v>
      </c>
      <c r="K155" s="54" t="n">
        <f aca="false">(F155+H155+J155)/3</f>
        <v>4887.25333333333</v>
      </c>
      <c r="L155" s="55" t="n">
        <v>4</v>
      </c>
      <c r="M155" s="55" t="n">
        <v>4</v>
      </c>
      <c r="N155" s="55" t="n">
        <v>4</v>
      </c>
      <c r="O155" s="56" t="n">
        <f aca="false">SUM(L155:N155)/IF((3-COUNTIF(L155:N155,"NE")=0),1,(3-COUNTIF(L155:N155,"NE")))</f>
        <v>4</v>
      </c>
      <c r="P155" s="56" t="n">
        <f aca="false">IF(O155&lt;=2,0,O155)</f>
        <v>4</v>
      </c>
      <c r="Q155" s="57" t="n">
        <f aca="false">K155*P155</f>
        <v>19549.0133333333</v>
      </c>
      <c r="R155" s="58" t="n">
        <f aca="false">$K$3</f>
        <v>4.94188619900111</v>
      </c>
      <c r="S155" s="59" t="n">
        <f aca="false">ROUNDDOWN(Q155*R155,2)</f>
        <v>96608.99</v>
      </c>
    </row>
    <row r="156" customFormat="false" ht="16.5" hidden="false" customHeight="true" outlineLevel="0" collapsed="false">
      <c r="B156" s="60" t="n">
        <v>151</v>
      </c>
      <c r="C156" s="46" t="s">
        <v>181</v>
      </c>
      <c r="D156" s="47" t="s">
        <v>27</v>
      </c>
      <c r="E156" s="48" t="n">
        <v>191.25</v>
      </c>
      <c r="F156" s="49" t="n">
        <v>5475.35</v>
      </c>
      <c r="G156" s="50" t="n">
        <v>191.25</v>
      </c>
      <c r="H156" s="51" t="n">
        <v>5133.14</v>
      </c>
      <c r="I156" s="52" t="n">
        <v>114.75</v>
      </c>
      <c r="J156" s="53" t="n">
        <v>4847.1</v>
      </c>
      <c r="K156" s="54" t="n">
        <f aca="false">(F156+H156+J156)/3</f>
        <v>5151.86333333333</v>
      </c>
      <c r="L156" s="55" t="n">
        <v>4</v>
      </c>
      <c r="M156" s="55" t="n">
        <v>4</v>
      </c>
      <c r="N156" s="55" t="n">
        <v>4</v>
      </c>
      <c r="O156" s="56" t="n">
        <f aca="false">SUM(L156:N156)/IF((3-COUNTIF(L156:N156,"NE")=0),1,(3-COUNTIF(L156:N156,"NE")))</f>
        <v>4</v>
      </c>
      <c r="P156" s="56" t="n">
        <f aca="false">IF(O156&lt;=2,0,O156)</f>
        <v>4</v>
      </c>
      <c r="Q156" s="57" t="n">
        <f aca="false">K156*P156</f>
        <v>20607.4533333333</v>
      </c>
      <c r="R156" s="58" t="n">
        <f aca="false">$K$3</f>
        <v>4.94188619900111</v>
      </c>
      <c r="S156" s="59" t="n">
        <f aca="false">ROUNDDOWN(Q156*R156,2)</f>
        <v>101839.68</v>
      </c>
    </row>
    <row r="157" s="65" customFormat="true" ht="16.5" hidden="false" customHeight="true" outlineLevel="0" collapsed="false">
      <c r="B157" s="45" t="n">
        <v>152</v>
      </c>
      <c r="C157" s="46" t="s">
        <v>182</v>
      </c>
      <c r="D157" s="47" t="s">
        <v>41</v>
      </c>
      <c r="E157" s="48" t="n">
        <v>191.25</v>
      </c>
      <c r="F157" s="49" t="n">
        <v>9261.47</v>
      </c>
      <c r="G157" s="50" t="n">
        <v>102</v>
      </c>
      <c r="H157" s="51" t="n">
        <v>3165.8</v>
      </c>
      <c r="I157" s="52" t="n">
        <v>191.25</v>
      </c>
      <c r="J157" s="53" t="n">
        <v>5935.87</v>
      </c>
      <c r="K157" s="54" t="n">
        <f aca="false">(F157+H157+J157)/3</f>
        <v>6121.04666666667</v>
      </c>
      <c r="L157" s="55" t="n">
        <v>4</v>
      </c>
      <c r="M157" s="55" t="n">
        <v>4</v>
      </c>
      <c r="N157" s="55" t="n">
        <v>4</v>
      </c>
      <c r="O157" s="56" t="n">
        <f aca="false">SUM(L157:N157)/IF((3-COUNTIF(L157:N157,"NE")=0),1,(3-COUNTIF(L157:N157,"NE")))</f>
        <v>4</v>
      </c>
      <c r="P157" s="56" t="n">
        <f aca="false">IF(O157&lt;=2,0,O157)</f>
        <v>4</v>
      </c>
      <c r="Q157" s="57" t="n">
        <f aca="false">K157*P157</f>
        <v>24484.1866666667</v>
      </c>
      <c r="R157" s="58" t="n">
        <f aca="false">$K$3</f>
        <v>4.94188619900111</v>
      </c>
      <c r="S157" s="59" t="n">
        <f aca="false">ROUNDDOWN(Q157*R157,2)</f>
        <v>120998.06</v>
      </c>
    </row>
    <row r="158" s="65" customFormat="true" ht="16.5" hidden="false" customHeight="true" outlineLevel="0" collapsed="false">
      <c r="B158" s="60" t="n">
        <v>153</v>
      </c>
      <c r="C158" s="46" t="s">
        <v>183</v>
      </c>
      <c r="D158" s="47" t="s">
        <v>41</v>
      </c>
      <c r="E158" s="48" t="n">
        <v>114.75</v>
      </c>
      <c r="F158" s="49" t="n">
        <v>4790.76</v>
      </c>
      <c r="G158" s="50" t="n">
        <v>191.25</v>
      </c>
      <c r="H158" s="51" t="n">
        <v>5935.87</v>
      </c>
      <c r="I158" s="52" t="n">
        <v>191.25</v>
      </c>
      <c r="J158" s="53" t="n">
        <v>5935.87</v>
      </c>
      <c r="K158" s="54" t="n">
        <f aca="false">(F158+H158+J158)/3</f>
        <v>5554.16666666667</v>
      </c>
      <c r="L158" s="55" t="n">
        <v>4</v>
      </c>
      <c r="M158" s="55" t="n">
        <v>4</v>
      </c>
      <c r="N158" s="55" t="n">
        <v>4</v>
      </c>
      <c r="O158" s="56" t="n">
        <f aca="false">SUM(L158:N158)/IF((3-COUNTIF(L158:N158,"NE")=0),1,(3-COUNTIF(L158:N158,"NE")))</f>
        <v>4</v>
      </c>
      <c r="P158" s="56" t="n">
        <f aca="false">IF(O158&lt;=2,0,O158)</f>
        <v>4</v>
      </c>
      <c r="Q158" s="57" t="n">
        <f aca="false">K158*P158</f>
        <v>22216.6666666667</v>
      </c>
      <c r="R158" s="58" t="n">
        <f aca="false">$K$3</f>
        <v>4.94188619900111</v>
      </c>
      <c r="S158" s="59" t="n">
        <f aca="false">ROUNDDOWN(Q158*R158,2)</f>
        <v>109792.23</v>
      </c>
    </row>
    <row r="159" customFormat="false" ht="16.5" hidden="false" customHeight="true" outlineLevel="0" collapsed="false">
      <c r="B159" s="60" t="n">
        <v>154</v>
      </c>
      <c r="C159" s="46" t="s">
        <v>184</v>
      </c>
      <c r="D159" s="47" t="s">
        <v>31</v>
      </c>
      <c r="E159" s="48" t="n">
        <v>200</v>
      </c>
      <c r="F159" s="49" t="n">
        <v>5078.7</v>
      </c>
      <c r="G159" s="50" t="n">
        <v>196</v>
      </c>
      <c r="H159" s="51" t="n">
        <v>5990.45</v>
      </c>
      <c r="I159" s="52" t="n">
        <v>120.5</v>
      </c>
      <c r="J159" s="53" t="n">
        <v>2847.74</v>
      </c>
      <c r="K159" s="54" t="n">
        <f aca="false">(F159+H159+J159)/3</f>
        <v>4638.96333333333</v>
      </c>
      <c r="L159" s="55" t="n">
        <v>4</v>
      </c>
      <c r="M159" s="55" t="n">
        <v>4</v>
      </c>
      <c r="N159" s="55" t="n">
        <v>4</v>
      </c>
      <c r="O159" s="56" t="n">
        <f aca="false">SUM(L159:N159)/IF((3-COUNTIF(L159:N159,"NE")=0),1,(3-COUNTIF(L159:N159,"NE")))</f>
        <v>4</v>
      </c>
      <c r="P159" s="56" t="n">
        <f aca="false">IF(O159&lt;=2,0,O159)</f>
        <v>4</v>
      </c>
      <c r="Q159" s="57" t="n">
        <f aca="false">K159*P159</f>
        <v>18555.8533333333</v>
      </c>
      <c r="R159" s="58" t="n">
        <f aca="false">$K$3</f>
        <v>4.94188619900111</v>
      </c>
      <c r="S159" s="59" t="n">
        <f aca="false">ROUNDDOWN(Q159*R159,2)</f>
        <v>91700.91</v>
      </c>
    </row>
    <row r="160" customFormat="false" ht="16.5" hidden="false" customHeight="true" outlineLevel="0" collapsed="false">
      <c r="B160" s="60" t="n">
        <v>155</v>
      </c>
      <c r="C160" s="46" t="s">
        <v>185</v>
      </c>
      <c r="D160" s="47" t="s">
        <v>27</v>
      </c>
      <c r="E160" s="48" t="n">
        <v>191.25</v>
      </c>
      <c r="F160" s="49" t="n">
        <v>7172.29</v>
      </c>
      <c r="G160" s="50" t="n">
        <v>114.75</v>
      </c>
      <c r="H160" s="51" t="n">
        <v>3079.89</v>
      </c>
      <c r="I160" s="52" t="n">
        <v>191.25</v>
      </c>
      <c r="J160" s="53" t="n">
        <v>5133.14</v>
      </c>
      <c r="K160" s="54" t="n">
        <f aca="false">(F160+H160+J160)/3</f>
        <v>5128.44</v>
      </c>
      <c r="L160" s="55" t="n">
        <v>4</v>
      </c>
      <c r="M160" s="55" t="n">
        <v>4</v>
      </c>
      <c r="N160" s="55" t="n">
        <v>4</v>
      </c>
      <c r="O160" s="56" t="n">
        <f aca="false">SUM(L160:N160)/IF((3-COUNTIF(L160:N160,"NE")=0),1,(3-COUNTIF(L160:N160,"NE")))</f>
        <v>4</v>
      </c>
      <c r="P160" s="56" t="n">
        <f aca="false">IF(O160&lt;=2,0,O160)</f>
        <v>4</v>
      </c>
      <c r="Q160" s="57" t="n">
        <f aca="false">K160*P160</f>
        <v>20513.76</v>
      </c>
      <c r="R160" s="58" t="n">
        <f aca="false">$K$3</f>
        <v>4.94188619900111</v>
      </c>
      <c r="S160" s="59" t="n">
        <f aca="false">ROUNDDOWN(Q160*R160,2)</f>
        <v>101376.66</v>
      </c>
    </row>
    <row r="161" customFormat="false" ht="16.5" hidden="false" customHeight="true" outlineLevel="0" collapsed="false">
      <c r="B161" s="60" t="n">
        <v>156</v>
      </c>
      <c r="C161" s="46" t="s">
        <v>186</v>
      </c>
      <c r="D161" s="47" t="s">
        <v>31</v>
      </c>
      <c r="E161" s="48" t="n">
        <v>191.25</v>
      </c>
      <c r="F161" s="49" t="n">
        <v>4885.34</v>
      </c>
      <c r="G161" s="50" t="n">
        <v>200</v>
      </c>
      <c r="H161" s="51" t="n">
        <v>4790.05</v>
      </c>
      <c r="I161" s="52" t="n">
        <v>93.25</v>
      </c>
      <c r="J161" s="53" t="n">
        <v>4318.45</v>
      </c>
      <c r="K161" s="54" t="n">
        <f aca="false">(F161+H161+J161)/3</f>
        <v>4664.61333333333</v>
      </c>
      <c r="L161" s="55" t="n">
        <v>4</v>
      </c>
      <c r="M161" s="55" t="n">
        <v>4</v>
      </c>
      <c r="N161" s="55" t="n">
        <v>4</v>
      </c>
      <c r="O161" s="56" t="n">
        <f aca="false">SUM(L161:N161)/IF((3-COUNTIF(L161:N161,"NE")=0),1,(3-COUNTIF(L161:N161,"NE")))</f>
        <v>4</v>
      </c>
      <c r="P161" s="56" t="n">
        <f aca="false">IF(O161&lt;=2,0,O161)</f>
        <v>4</v>
      </c>
      <c r="Q161" s="57" t="n">
        <f aca="false">K161*P161</f>
        <v>18658.4533333333</v>
      </c>
      <c r="R161" s="58" t="n">
        <f aca="false">$K$3</f>
        <v>4.94188619900111</v>
      </c>
      <c r="S161" s="59" t="n">
        <f aca="false">ROUNDDOWN(Q161*R161,2)</f>
        <v>92207.95</v>
      </c>
    </row>
    <row r="162" customFormat="false" ht="16.5" hidden="false" customHeight="true" outlineLevel="0" collapsed="false">
      <c r="B162" s="60" t="n">
        <v>157</v>
      </c>
      <c r="C162" s="46" t="s">
        <v>187</v>
      </c>
      <c r="D162" s="47" t="s">
        <v>54</v>
      </c>
      <c r="E162" s="48" t="n">
        <v>0</v>
      </c>
      <c r="F162" s="49" t="n">
        <v>0</v>
      </c>
      <c r="G162" s="50"/>
      <c r="H162" s="51"/>
      <c r="I162" s="52"/>
      <c r="J162" s="53"/>
      <c r="K162" s="54" t="n">
        <f aca="false">(F162+H162+J162)/3</f>
        <v>0</v>
      </c>
      <c r="L162" s="62" t="s">
        <v>25</v>
      </c>
      <c r="M162" s="62" t="s">
        <v>25</v>
      </c>
      <c r="N162" s="62" t="s">
        <v>25</v>
      </c>
      <c r="O162" s="56" t="n">
        <f aca="false">SUM(L162:N162)/IF((3-COUNTIF(L162:N162,"NE")=0),1,(3-COUNTIF(L162:N162,"NE")))</f>
        <v>0</v>
      </c>
      <c r="P162" s="56" t="n">
        <f aca="false">IF(O162&lt;=2,0,O162)</f>
        <v>0</v>
      </c>
      <c r="Q162" s="57" t="n">
        <f aca="false">K162*P162</f>
        <v>0</v>
      </c>
      <c r="R162" s="58" t="n">
        <f aca="false">$K$3</f>
        <v>4.94188619900111</v>
      </c>
      <c r="S162" s="59" t="n">
        <f aca="false">ROUNDDOWN(Q162*R162,2)</f>
        <v>0</v>
      </c>
    </row>
    <row r="163" customFormat="false" ht="16.5" hidden="false" customHeight="true" outlineLevel="0" collapsed="false">
      <c r="B163" s="60" t="n">
        <v>158</v>
      </c>
      <c r="C163" s="46" t="s">
        <v>188</v>
      </c>
      <c r="D163" s="47" t="s">
        <v>135</v>
      </c>
      <c r="E163" s="48" t="n">
        <v>186</v>
      </c>
      <c r="F163" s="49" t="n">
        <v>8839.98</v>
      </c>
      <c r="G163" s="50" t="n">
        <v>193</v>
      </c>
      <c r="H163" s="51" t="n">
        <v>8404.51</v>
      </c>
      <c r="I163" s="52" t="n">
        <v>185</v>
      </c>
      <c r="J163" s="53" t="n">
        <v>8056.14</v>
      </c>
      <c r="K163" s="54" t="n">
        <f aca="false">(F163+H163+J163)/3</f>
        <v>8433.54333333333</v>
      </c>
      <c r="L163" s="55" t="n">
        <v>4</v>
      </c>
      <c r="M163" s="55" t="n">
        <v>4</v>
      </c>
      <c r="N163" s="55" t="n">
        <v>4</v>
      </c>
      <c r="O163" s="56" t="n">
        <f aca="false">SUM(L163:N163)/IF((3-COUNTIF(L163:N163,"NE")=0),1,(3-COUNTIF(L163:N163,"NE")))</f>
        <v>4</v>
      </c>
      <c r="P163" s="56" t="n">
        <f aca="false">IF(O163&lt;=2,0,O163)</f>
        <v>4</v>
      </c>
      <c r="Q163" s="57" t="n">
        <f aca="false">K163*P163</f>
        <v>33734.1733333333</v>
      </c>
      <c r="R163" s="58" t="n">
        <f aca="false">$K$3</f>
        <v>4.94188619900111</v>
      </c>
      <c r="S163" s="59" t="n">
        <f aca="false">ROUNDDOWN(Q163*R163,2)</f>
        <v>166710.44</v>
      </c>
    </row>
    <row r="164" customFormat="false" ht="16.5" hidden="false" customHeight="true" outlineLevel="0" collapsed="false">
      <c r="B164" s="45" t="n">
        <v>159</v>
      </c>
      <c r="C164" s="46" t="s">
        <v>189</v>
      </c>
      <c r="D164" s="47" t="s">
        <v>41</v>
      </c>
      <c r="E164" s="48" t="n">
        <v>200</v>
      </c>
      <c r="F164" s="49" t="n">
        <v>6686.26</v>
      </c>
      <c r="G164" s="50" t="n">
        <v>132</v>
      </c>
      <c r="H164" s="51" t="n">
        <v>6056.46</v>
      </c>
      <c r="I164" s="52" t="n">
        <v>184</v>
      </c>
      <c r="J164" s="53" t="n">
        <v>5695.7</v>
      </c>
      <c r="K164" s="54" t="n">
        <f aca="false">(F164+H164+J164)/3</f>
        <v>6146.14</v>
      </c>
      <c r="L164" s="55" t="n">
        <v>4</v>
      </c>
      <c r="M164" s="55" t="n">
        <v>4</v>
      </c>
      <c r="N164" s="55" t="n">
        <v>4</v>
      </c>
      <c r="O164" s="56" t="n">
        <f aca="false">SUM(L164:N164)/IF((3-COUNTIF(L164:N164,"NE")=0),1,(3-COUNTIF(L164:N164,"NE")))</f>
        <v>4</v>
      </c>
      <c r="P164" s="56" t="n">
        <f aca="false">IF(O164&lt;=2,0,O164)</f>
        <v>4</v>
      </c>
      <c r="Q164" s="57" t="n">
        <f aca="false">K164*P164</f>
        <v>24584.56</v>
      </c>
      <c r="R164" s="58" t="n">
        <f aca="false">$K$3</f>
        <v>4.94188619900111</v>
      </c>
      <c r="S164" s="59" t="n">
        <f aca="false">ROUNDDOWN(Q164*R164,2)</f>
        <v>121494.09</v>
      </c>
    </row>
    <row r="165" customFormat="false" ht="16.5" hidden="false" customHeight="true" outlineLevel="0" collapsed="false">
      <c r="B165" s="60" t="n">
        <v>160</v>
      </c>
      <c r="C165" s="46" t="s">
        <v>190</v>
      </c>
      <c r="D165" s="47" t="s">
        <v>27</v>
      </c>
      <c r="E165" s="48" t="n">
        <v>140.25</v>
      </c>
      <c r="F165" s="49" t="n">
        <v>5980.66</v>
      </c>
      <c r="G165" s="50" t="n">
        <v>191.25</v>
      </c>
      <c r="H165" s="51" t="n">
        <v>5133.14</v>
      </c>
      <c r="I165" s="52" t="n">
        <v>204</v>
      </c>
      <c r="J165" s="53" t="n">
        <v>5475.35</v>
      </c>
      <c r="K165" s="54" t="n">
        <f aca="false">(F165+H165+J165)/3</f>
        <v>5529.71666666667</v>
      </c>
      <c r="L165" s="55" t="n">
        <v>4</v>
      </c>
      <c r="M165" s="55" t="n">
        <v>4</v>
      </c>
      <c r="N165" s="55" t="n">
        <v>4</v>
      </c>
      <c r="O165" s="56" t="n">
        <f aca="false">SUM(L165:N165)/IF((3-COUNTIF(L165:N165,"NE")=0),1,(3-COUNTIF(L165:N165,"NE")))</f>
        <v>4</v>
      </c>
      <c r="P165" s="56" t="n">
        <f aca="false">IF(O165&lt;=2,0,O165)</f>
        <v>4</v>
      </c>
      <c r="Q165" s="57" t="n">
        <f aca="false">K165*P165</f>
        <v>22118.8666666667</v>
      </c>
      <c r="R165" s="58" t="n">
        <f aca="false">$K$3</f>
        <v>4.94188619900111</v>
      </c>
      <c r="S165" s="59" t="n">
        <f aca="false">ROUNDDOWN(Q165*R165,2)</f>
        <v>109308.92</v>
      </c>
    </row>
    <row r="166" customFormat="false" ht="16.5" hidden="false" customHeight="true" outlineLevel="0" collapsed="false">
      <c r="B166" s="60" t="n">
        <v>161</v>
      </c>
      <c r="C166" s="46" t="s">
        <v>191</v>
      </c>
      <c r="D166" s="47" t="s">
        <v>41</v>
      </c>
      <c r="E166" s="48" t="n">
        <v>200</v>
      </c>
      <c r="F166" s="49" t="n">
        <v>6810.08</v>
      </c>
      <c r="G166" s="50" t="n">
        <v>0</v>
      </c>
      <c r="H166" s="51" t="n">
        <v>0</v>
      </c>
      <c r="I166" s="52"/>
      <c r="J166" s="53"/>
      <c r="K166" s="54" t="n">
        <f aca="false">(F166+H166+J166)/3</f>
        <v>2270.02666666667</v>
      </c>
      <c r="L166" s="55" t="n">
        <v>4</v>
      </c>
      <c r="M166" s="62" t="s">
        <v>25</v>
      </c>
      <c r="N166" s="62" t="s">
        <v>25</v>
      </c>
      <c r="O166" s="56" t="n">
        <f aca="false">SUM(L166:N166)/IF((3-COUNTIF(L166:N166,"NE")=0),1,(3-COUNTIF(L166:N166,"NE")))</f>
        <v>4</v>
      </c>
      <c r="P166" s="56" t="n">
        <f aca="false">IF(O166&lt;=2,0,O166)</f>
        <v>4</v>
      </c>
      <c r="Q166" s="57" t="n">
        <f aca="false">K166*P166</f>
        <v>9080.10666666667</v>
      </c>
      <c r="R166" s="58" t="n">
        <f aca="false">$K$3</f>
        <v>4.94188619900111</v>
      </c>
      <c r="S166" s="59" t="n">
        <f aca="false">ROUNDDOWN(Q166*R166,2)</f>
        <v>44872.85</v>
      </c>
    </row>
    <row r="167" customFormat="false" ht="16.5" hidden="false" customHeight="true" outlineLevel="0" collapsed="false">
      <c r="B167" s="60" t="n">
        <v>162</v>
      </c>
      <c r="C167" s="46" t="s">
        <v>192</v>
      </c>
      <c r="D167" s="47" t="s">
        <v>31</v>
      </c>
      <c r="E167" s="48" t="n">
        <v>204</v>
      </c>
      <c r="F167" s="49" t="n">
        <v>5496.01</v>
      </c>
      <c r="G167" s="50" t="n">
        <v>195.25</v>
      </c>
      <c r="H167" s="51" t="n">
        <v>4675.3</v>
      </c>
      <c r="I167" s="52" t="n">
        <v>187.25</v>
      </c>
      <c r="J167" s="53" t="n">
        <v>4484.72</v>
      </c>
      <c r="K167" s="54" t="n">
        <f aca="false">(F167+H167+J167)/3</f>
        <v>4885.34333333333</v>
      </c>
      <c r="L167" s="55" t="n">
        <v>4</v>
      </c>
      <c r="M167" s="55" t="n">
        <v>4</v>
      </c>
      <c r="N167" s="55" t="n">
        <v>4</v>
      </c>
      <c r="O167" s="56" t="n">
        <f aca="false">SUM(L167:N167)/IF((3-COUNTIF(L167:N167,"NE")=0),1,(3-COUNTIF(L167:N167,"NE")))</f>
        <v>4</v>
      </c>
      <c r="P167" s="56" t="n">
        <f aca="false">IF(O167&lt;=2,0,O167)</f>
        <v>4</v>
      </c>
      <c r="Q167" s="57" t="n">
        <f aca="false">K167*P167</f>
        <v>19541.3733333333</v>
      </c>
      <c r="R167" s="58" t="n">
        <f aca="false">$K$3</f>
        <v>4.94188619900111</v>
      </c>
      <c r="S167" s="59" t="n">
        <f aca="false">ROUNDDOWN(Q167*R167,2)</f>
        <v>96571.24</v>
      </c>
    </row>
    <row r="168" customFormat="false" ht="16.5" hidden="false" customHeight="true" outlineLevel="0" collapsed="false">
      <c r="B168" s="60" t="n">
        <v>163</v>
      </c>
      <c r="C168" s="46" t="s">
        <v>193</v>
      </c>
      <c r="D168" s="47" t="s">
        <v>27</v>
      </c>
      <c r="E168" s="48" t="n">
        <v>204</v>
      </c>
      <c r="F168" s="49" t="n">
        <v>6159.77</v>
      </c>
      <c r="G168" s="50" t="n">
        <v>127.5</v>
      </c>
      <c r="H168" s="51" t="n">
        <v>5315.62</v>
      </c>
      <c r="I168" s="52" t="n">
        <v>178.5</v>
      </c>
      <c r="J168" s="53" t="n">
        <v>4790.93</v>
      </c>
      <c r="K168" s="54" t="n">
        <f aca="false">(F168+H168+J168)/3</f>
        <v>5422.10666666667</v>
      </c>
      <c r="L168" s="55" t="n">
        <v>4</v>
      </c>
      <c r="M168" s="55" t="n">
        <v>4</v>
      </c>
      <c r="N168" s="55" t="n">
        <v>4</v>
      </c>
      <c r="O168" s="56" t="n">
        <f aca="false">SUM(L168:N168)/IF((3-COUNTIF(L168:N168,"NE")=0),1,(3-COUNTIF(L168:N168,"NE")))</f>
        <v>4</v>
      </c>
      <c r="P168" s="56" t="n">
        <f aca="false">IF(O168&lt;=2,0,O168)</f>
        <v>4</v>
      </c>
      <c r="Q168" s="57" t="n">
        <f aca="false">K168*P168</f>
        <v>21688.4266666667</v>
      </c>
      <c r="R168" s="58" t="n">
        <f aca="false">$K$3</f>
        <v>4.94188619900111</v>
      </c>
      <c r="S168" s="59" t="n">
        <f aca="false">ROUNDDOWN(Q168*R168,2)</f>
        <v>107181.73</v>
      </c>
    </row>
    <row r="169" customFormat="false" ht="16.5" hidden="false" customHeight="true" outlineLevel="0" collapsed="false">
      <c r="B169" s="60" t="n">
        <v>164</v>
      </c>
      <c r="C169" s="46" t="s">
        <v>194</v>
      </c>
      <c r="D169" s="47" t="s">
        <v>29</v>
      </c>
      <c r="E169" s="48" t="n">
        <v>186</v>
      </c>
      <c r="F169" s="49" t="n">
        <v>9266</v>
      </c>
      <c r="G169" s="50" t="n">
        <v>122</v>
      </c>
      <c r="H169" s="51" t="n">
        <v>8492.67</v>
      </c>
      <c r="I169" s="52" t="n">
        <v>185</v>
      </c>
      <c r="J169" s="53" t="n">
        <v>8444.39</v>
      </c>
      <c r="K169" s="54" t="n">
        <f aca="false">(F169+H169+J169)/3</f>
        <v>8734.35333333333</v>
      </c>
      <c r="L169" s="55" t="n">
        <v>4</v>
      </c>
      <c r="M169" s="55" t="n">
        <v>4</v>
      </c>
      <c r="N169" s="55" t="n">
        <v>4</v>
      </c>
      <c r="O169" s="56" t="n">
        <f aca="false">SUM(L169:N169)/IF((3-COUNTIF(L169:N169,"NE")=0),1,(3-COUNTIF(L169:N169,"NE")))</f>
        <v>4</v>
      </c>
      <c r="P169" s="56" t="n">
        <f aca="false">IF(O169&lt;=2,0,O169)</f>
        <v>4</v>
      </c>
      <c r="Q169" s="57" t="n">
        <f aca="false">K169*P169</f>
        <v>34937.4133333333</v>
      </c>
      <c r="R169" s="58" t="n">
        <f aca="false">$K$3</f>
        <v>4.94188619900111</v>
      </c>
      <c r="S169" s="59" t="n">
        <f aca="false">ROUNDDOWN(Q169*R169,2)</f>
        <v>172656.72</v>
      </c>
    </row>
    <row r="170" customFormat="false" ht="16.5" hidden="false" customHeight="true" outlineLevel="0" collapsed="false">
      <c r="B170" s="60" t="n">
        <v>165</v>
      </c>
      <c r="C170" s="46" t="s">
        <v>195</v>
      </c>
      <c r="D170" s="47" t="s">
        <v>19</v>
      </c>
      <c r="E170" s="48" t="n">
        <v>186</v>
      </c>
      <c r="F170" s="49" t="n">
        <v>7348.9</v>
      </c>
      <c r="G170" s="50" t="n">
        <v>96</v>
      </c>
      <c r="H170" s="51" t="n">
        <v>6964.58</v>
      </c>
      <c r="I170" s="52" t="n">
        <v>185</v>
      </c>
      <c r="J170" s="53" t="n">
        <v>6697.27</v>
      </c>
      <c r="K170" s="54" t="n">
        <f aca="false">(F170+H170+J170)/3</f>
        <v>7003.58333333333</v>
      </c>
      <c r="L170" s="55" t="n">
        <v>4</v>
      </c>
      <c r="M170" s="55" t="n">
        <v>4</v>
      </c>
      <c r="N170" s="55" t="n">
        <v>4</v>
      </c>
      <c r="O170" s="56" t="n">
        <f aca="false">SUM(L170:N170)/IF((3-COUNTIF(L170:N170,"NE")=0),1,(3-COUNTIF(L170:N170,"NE")))</f>
        <v>4</v>
      </c>
      <c r="P170" s="56" t="n">
        <f aca="false">IF(O170&lt;=2,0,O170)</f>
        <v>4</v>
      </c>
      <c r="Q170" s="57" t="n">
        <f aca="false">K170*P170</f>
        <v>28014.3333333333</v>
      </c>
      <c r="R170" s="58" t="n">
        <f aca="false">$K$3</f>
        <v>4.94188619900111</v>
      </c>
      <c r="S170" s="59" t="n">
        <f aca="false">ROUNDDOWN(Q170*R170,2)</f>
        <v>138443.64</v>
      </c>
    </row>
    <row r="171" customFormat="false" ht="16.5" hidden="false" customHeight="true" outlineLevel="0" collapsed="false">
      <c r="B171" s="45" t="n">
        <v>166</v>
      </c>
      <c r="C171" s="46" t="s">
        <v>196</v>
      </c>
      <c r="D171" s="47" t="s">
        <v>19</v>
      </c>
      <c r="E171" s="48" t="n">
        <v>133</v>
      </c>
      <c r="F171" s="49" t="n">
        <v>7151.77</v>
      </c>
      <c r="G171" s="50" t="n">
        <v>193</v>
      </c>
      <c r="H171" s="51" t="n">
        <v>6986.88</v>
      </c>
      <c r="I171" s="52" t="n">
        <v>185</v>
      </c>
      <c r="J171" s="53" t="n">
        <v>6697.27</v>
      </c>
      <c r="K171" s="54" t="n">
        <f aca="false">(F171+H171+J171)/3</f>
        <v>6945.30666666667</v>
      </c>
      <c r="L171" s="55" t="n">
        <v>4</v>
      </c>
      <c r="M171" s="55" t="n">
        <v>4</v>
      </c>
      <c r="N171" s="55" t="n">
        <v>4</v>
      </c>
      <c r="O171" s="56" t="n">
        <f aca="false">SUM(L171:N171)/IF((3-COUNTIF(L171:N171,"NE")=0),1,(3-COUNTIF(L171:N171,"NE")))</f>
        <v>4</v>
      </c>
      <c r="P171" s="56" t="n">
        <f aca="false">IF(O171&lt;=2,0,O171)</f>
        <v>4</v>
      </c>
      <c r="Q171" s="57" t="n">
        <f aca="false">K171*P171</f>
        <v>27781.2266666667</v>
      </c>
      <c r="R171" s="58" t="n">
        <f aca="false">$K$3</f>
        <v>4.94188619900111</v>
      </c>
      <c r="S171" s="59" t="n">
        <f aca="false">ROUNDDOWN(Q171*R171,2)</f>
        <v>137291.66</v>
      </c>
    </row>
    <row r="172" customFormat="false" ht="16.5" hidden="false" customHeight="true" outlineLevel="0" collapsed="false">
      <c r="B172" s="60" t="n">
        <v>167</v>
      </c>
      <c r="C172" s="46" t="s">
        <v>197</v>
      </c>
      <c r="D172" s="47" t="s">
        <v>41</v>
      </c>
      <c r="E172" s="48" t="n">
        <v>159</v>
      </c>
      <c r="F172" s="49" t="n">
        <v>5413.49</v>
      </c>
      <c r="G172" s="50" t="n">
        <v>61</v>
      </c>
      <c r="H172" s="51" t="n">
        <v>1888.25</v>
      </c>
      <c r="I172" s="52"/>
      <c r="J172" s="53"/>
      <c r="K172" s="54" t="n">
        <f aca="false">(F172+H172+J172)/3</f>
        <v>2433.91333333333</v>
      </c>
      <c r="L172" s="55" t="n">
        <v>3</v>
      </c>
      <c r="M172" s="55" t="n">
        <v>2</v>
      </c>
      <c r="N172" s="62" t="s">
        <v>25</v>
      </c>
      <c r="O172" s="56" t="n">
        <f aca="false">SUM(L172:N172)/IF((3-COUNTIF(L172:N172,"NE")=0),1,(3-COUNTIF(L172:N172,"NE")))</f>
        <v>2.5</v>
      </c>
      <c r="P172" s="56" t="n">
        <f aca="false">IF(O172&lt;=2,0,O172)</f>
        <v>2.5</v>
      </c>
      <c r="Q172" s="57" t="n">
        <f aca="false">K172*P172</f>
        <v>6084.78333333333</v>
      </c>
      <c r="R172" s="58" t="n">
        <f aca="false">$K$3</f>
        <v>4.94188619900111</v>
      </c>
      <c r="S172" s="59" t="n">
        <f aca="false">ROUNDDOWN(Q172*R172,2)</f>
        <v>30070.3</v>
      </c>
    </row>
    <row r="173" customFormat="false" ht="16.5" hidden="false" customHeight="true" outlineLevel="0" collapsed="false">
      <c r="B173" s="60" t="n">
        <v>168</v>
      </c>
      <c r="C173" s="64" t="s">
        <v>198</v>
      </c>
      <c r="D173" s="47" t="s">
        <v>19</v>
      </c>
      <c r="E173" s="48"/>
      <c r="F173" s="49"/>
      <c r="G173" s="50"/>
      <c r="H173" s="51"/>
      <c r="I173" s="52" t="n">
        <v>61</v>
      </c>
      <c r="J173" s="53" t="n">
        <v>2208.29</v>
      </c>
      <c r="K173" s="54" t="n">
        <f aca="false">(F173+H173+J173)/3</f>
        <v>736.096666666667</v>
      </c>
      <c r="L173" s="62" t="s">
        <v>25</v>
      </c>
      <c r="M173" s="62" t="s">
        <v>25</v>
      </c>
      <c r="N173" s="55" t="n">
        <v>4</v>
      </c>
      <c r="O173" s="56" t="n">
        <f aca="false">SUM(L173:N173)/IF((3-COUNTIF(L173:N173,"NE")=0),1,(3-COUNTIF(L173:N173,"NE")))</f>
        <v>4</v>
      </c>
      <c r="P173" s="56" t="n">
        <f aca="false">IF(O173&lt;=2,0,O173)</f>
        <v>4</v>
      </c>
      <c r="Q173" s="57" t="n">
        <f aca="false">K173*P173</f>
        <v>2944.38666666667</v>
      </c>
      <c r="R173" s="58" t="n">
        <f aca="false">$K$3</f>
        <v>4.94188619900111</v>
      </c>
      <c r="S173" s="59" t="n">
        <f aca="false">ROUNDDOWN(Q173*R173,2)</f>
        <v>14550.82</v>
      </c>
    </row>
    <row r="174" customFormat="false" ht="16.5" hidden="false" customHeight="true" outlineLevel="0" collapsed="false">
      <c r="B174" s="45" t="n">
        <v>169</v>
      </c>
      <c r="C174" s="46" t="s">
        <v>199</v>
      </c>
      <c r="D174" s="47" t="s">
        <v>146</v>
      </c>
      <c r="E174" s="48" t="n">
        <v>142</v>
      </c>
      <c r="F174" s="49" t="n">
        <v>8102.4</v>
      </c>
      <c r="G174" s="50" t="n">
        <v>149</v>
      </c>
      <c r="H174" s="51" t="n">
        <v>7729.16</v>
      </c>
      <c r="I174" s="52" t="n">
        <v>185</v>
      </c>
      <c r="J174" s="53" t="n">
        <v>7667.89</v>
      </c>
      <c r="K174" s="54" t="n">
        <f aca="false">(F174+H174+J174)/3</f>
        <v>7833.15</v>
      </c>
      <c r="L174" s="55" t="n">
        <v>4</v>
      </c>
      <c r="M174" s="55" t="n">
        <v>4</v>
      </c>
      <c r="N174" s="55" t="n">
        <v>4</v>
      </c>
      <c r="O174" s="56" t="n">
        <f aca="false">SUM(L174:N174)/IF((3-COUNTIF(L174:N174,"NE")=0),1,(3-COUNTIF(L174:N174,"NE")))</f>
        <v>4</v>
      </c>
      <c r="P174" s="56" t="n">
        <f aca="false">IF(O174&lt;=2,0,O174)</f>
        <v>4</v>
      </c>
      <c r="Q174" s="57" t="n">
        <f aca="false">K174*P174</f>
        <v>31332.6</v>
      </c>
      <c r="R174" s="58" t="n">
        <f aca="false">$K$3</f>
        <v>4.94188619900111</v>
      </c>
      <c r="S174" s="59" t="n">
        <f aca="false">ROUNDDOWN(Q174*R174,2)</f>
        <v>154842.14</v>
      </c>
    </row>
    <row r="175" s="63" customFormat="true" ht="16.5" hidden="false" customHeight="true" outlineLevel="0" collapsed="false">
      <c r="B175" s="60" t="n">
        <v>170</v>
      </c>
      <c r="C175" s="46" t="s">
        <v>200</v>
      </c>
      <c r="D175" s="47" t="s">
        <v>27</v>
      </c>
      <c r="E175" s="48" t="n">
        <v>190.6</v>
      </c>
      <c r="F175" s="49" t="n">
        <v>5886.67</v>
      </c>
      <c r="G175" s="50" t="n">
        <v>196</v>
      </c>
      <c r="H175" s="51" t="n">
        <v>5244.49</v>
      </c>
      <c r="I175" s="52" t="n">
        <v>184</v>
      </c>
      <c r="J175" s="53" t="n">
        <v>4923.4</v>
      </c>
      <c r="K175" s="54" t="n">
        <f aca="false">(F175+H175+J175)/3</f>
        <v>5351.52</v>
      </c>
      <c r="L175" s="55" t="n">
        <v>4</v>
      </c>
      <c r="M175" s="55" t="n">
        <v>4</v>
      </c>
      <c r="N175" s="55" t="n">
        <v>4</v>
      </c>
      <c r="O175" s="56" t="n">
        <f aca="false">SUM(L175:N175)/IF((3-COUNTIF(L175:N175,"NE")=0),1,(3-COUNTIF(L175:N175,"NE")))</f>
        <v>4</v>
      </c>
      <c r="P175" s="56" t="n">
        <f aca="false">IF(O175&lt;=2,0,O175)</f>
        <v>4</v>
      </c>
      <c r="Q175" s="57" t="n">
        <f aca="false">K175*P175</f>
        <v>21406.08</v>
      </c>
      <c r="R175" s="58" t="n">
        <f aca="false">$K$3</f>
        <v>4.94188619900111</v>
      </c>
      <c r="S175" s="59" t="n">
        <f aca="false">ROUNDDOWN(Q175*R175,2)</f>
        <v>105786.41</v>
      </c>
    </row>
    <row r="176" customFormat="false" ht="16.5" hidden="false" customHeight="true" outlineLevel="0" collapsed="false">
      <c r="B176" s="60" t="n">
        <v>171</v>
      </c>
      <c r="C176" s="46" t="s">
        <v>201</v>
      </c>
      <c r="D176" s="47" t="s">
        <v>41</v>
      </c>
      <c r="E176" s="48" t="n">
        <v>200</v>
      </c>
      <c r="F176" s="49" t="n">
        <v>6810.08</v>
      </c>
      <c r="G176" s="50" t="n">
        <v>100</v>
      </c>
      <c r="H176" s="51" t="n">
        <v>6184.22</v>
      </c>
      <c r="I176" s="52" t="n">
        <v>184</v>
      </c>
      <c r="J176" s="53" t="n">
        <v>5695.7</v>
      </c>
      <c r="K176" s="54" t="n">
        <f aca="false">(F176+H176+J176)/3</f>
        <v>6230</v>
      </c>
      <c r="L176" s="55" t="n">
        <v>4</v>
      </c>
      <c r="M176" s="55" t="n">
        <v>4</v>
      </c>
      <c r="N176" s="55" t="n">
        <v>4</v>
      </c>
      <c r="O176" s="56" t="n">
        <f aca="false">SUM(L176:N176)/IF((3-COUNTIF(L176:N176,"NE")=0),1,(3-COUNTIF(L176:N176,"NE")))</f>
        <v>4</v>
      </c>
      <c r="P176" s="56" t="n">
        <f aca="false">IF(O176&lt;=2,0,O176)</f>
        <v>4</v>
      </c>
      <c r="Q176" s="57" t="n">
        <f aca="false">K176*P176</f>
        <v>24920</v>
      </c>
      <c r="R176" s="58" t="n">
        <f aca="false">$K$3</f>
        <v>4.94188619900111</v>
      </c>
      <c r="S176" s="59" t="n">
        <f aca="false">ROUNDDOWN(Q176*R176,2)</f>
        <v>123151.8</v>
      </c>
    </row>
    <row r="177" customFormat="false" ht="16.5" hidden="false" customHeight="true" outlineLevel="0" collapsed="false">
      <c r="B177" s="60" t="n">
        <v>172</v>
      </c>
      <c r="C177" s="46" t="s">
        <v>202</v>
      </c>
      <c r="D177" s="47" t="s">
        <v>41</v>
      </c>
      <c r="E177" s="48" t="n">
        <v>0</v>
      </c>
      <c r="F177" s="49" t="n">
        <v>0</v>
      </c>
      <c r="G177" s="50"/>
      <c r="H177" s="51"/>
      <c r="I177" s="52"/>
      <c r="J177" s="53"/>
      <c r="K177" s="54" t="n">
        <f aca="false">(F177+H177+J177)/3</f>
        <v>0</v>
      </c>
      <c r="L177" s="62" t="s">
        <v>25</v>
      </c>
      <c r="M177" s="62" t="s">
        <v>25</v>
      </c>
      <c r="N177" s="62" t="s">
        <v>25</v>
      </c>
      <c r="O177" s="56" t="n">
        <f aca="false">SUM(L177:N177)/IF((3-COUNTIF(L177:N177,"NE")=0),1,(3-COUNTIF(L177:N177,"NE")))</f>
        <v>0</v>
      </c>
      <c r="P177" s="56" t="n">
        <f aca="false">IF(O177&lt;=2,0,O177)</f>
        <v>0</v>
      </c>
      <c r="Q177" s="57" t="n">
        <f aca="false">K177*P177</f>
        <v>0</v>
      </c>
      <c r="R177" s="58" t="n">
        <f aca="false">$K$3</f>
        <v>4.94188619900111</v>
      </c>
      <c r="S177" s="59" t="n">
        <f aca="false">ROUNDDOWN(Q177*R177,2)</f>
        <v>0</v>
      </c>
    </row>
    <row r="178" customFormat="false" ht="16.5" hidden="false" customHeight="true" outlineLevel="0" collapsed="false">
      <c r="B178" s="60" t="n">
        <v>173</v>
      </c>
      <c r="C178" s="46" t="s">
        <v>203</v>
      </c>
      <c r="D178" s="47" t="s">
        <v>27</v>
      </c>
      <c r="E178" s="48" t="n">
        <v>200</v>
      </c>
      <c r="F178" s="49" t="n">
        <v>5886.67</v>
      </c>
      <c r="G178" s="50" t="n">
        <v>196</v>
      </c>
      <c r="H178" s="51" t="n">
        <v>5244.49</v>
      </c>
      <c r="I178" s="52" t="n">
        <v>184</v>
      </c>
      <c r="J178" s="53" t="n">
        <v>4923.4</v>
      </c>
      <c r="K178" s="54" t="n">
        <f aca="false">(F178+H178+J178)/3</f>
        <v>5351.52</v>
      </c>
      <c r="L178" s="55" t="n">
        <v>4</v>
      </c>
      <c r="M178" s="55" t="n">
        <v>4</v>
      </c>
      <c r="N178" s="55" t="n">
        <v>4</v>
      </c>
      <c r="O178" s="56" t="n">
        <f aca="false">SUM(L178:N178)/IF((3-COUNTIF(L178:N178,"NE")=0),1,(3-COUNTIF(L178:N178,"NE")))</f>
        <v>4</v>
      </c>
      <c r="P178" s="56" t="n">
        <f aca="false">IF(O178&lt;=2,0,O178)</f>
        <v>4</v>
      </c>
      <c r="Q178" s="57" t="n">
        <f aca="false">K178*P178</f>
        <v>21406.08</v>
      </c>
      <c r="R178" s="58" t="n">
        <f aca="false">$K$3</f>
        <v>4.94188619900111</v>
      </c>
      <c r="S178" s="59" t="n">
        <f aca="false">ROUNDDOWN(Q178*R178,2)</f>
        <v>105786.41</v>
      </c>
    </row>
    <row r="179" customFormat="false" ht="16.5" hidden="false" customHeight="true" outlineLevel="0" collapsed="false">
      <c r="B179" s="60" t="n">
        <v>174</v>
      </c>
      <c r="C179" s="46" t="s">
        <v>204</v>
      </c>
      <c r="D179" s="47" t="s">
        <v>31</v>
      </c>
      <c r="E179" s="48" t="n">
        <v>191.25</v>
      </c>
      <c r="F179" s="49" t="n">
        <v>4885.34</v>
      </c>
      <c r="G179" s="50" t="n">
        <v>200</v>
      </c>
      <c r="H179" s="51" t="n">
        <v>4790.05</v>
      </c>
      <c r="I179" s="52" t="n">
        <v>200</v>
      </c>
      <c r="J179" s="53" t="n">
        <v>4790.05</v>
      </c>
      <c r="K179" s="54" t="n">
        <f aca="false">(F179+H179+J179)/3</f>
        <v>4821.81333333333</v>
      </c>
      <c r="L179" s="55" t="n">
        <v>4</v>
      </c>
      <c r="M179" s="55" t="n">
        <v>4</v>
      </c>
      <c r="N179" s="55" t="n">
        <v>4</v>
      </c>
      <c r="O179" s="56" t="n">
        <f aca="false">SUM(L179:N179)/IF((3-COUNTIF(L179:N179,"NE")=0),1,(3-COUNTIF(L179:N179,"NE")))</f>
        <v>4</v>
      </c>
      <c r="P179" s="56" t="n">
        <f aca="false">IF(O179&lt;=2,0,O179)</f>
        <v>4</v>
      </c>
      <c r="Q179" s="57" t="n">
        <f aca="false">K179*P179</f>
        <v>19287.2533333333</v>
      </c>
      <c r="R179" s="58" t="n">
        <f aca="false">$K$3</f>
        <v>4.94188619900111</v>
      </c>
      <c r="S179" s="59" t="n">
        <f aca="false">ROUNDDOWN(Q179*R179,2)</f>
        <v>95315.41</v>
      </c>
    </row>
    <row r="180" customFormat="false" ht="16.5" hidden="false" customHeight="true" outlineLevel="0" collapsed="false">
      <c r="B180" s="60" t="n">
        <v>175</v>
      </c>
      <c r="C180" s="46" t="s">
        <v>205</v>
      </c>
      <c r="D180" s="47" t="s">
        <v>31</v>
      </c>
      <c r="E180" s="48" t="n">
        <v>204</v>
      </c>
      <c r="F180" s="49" t="n">
        <v>5496.01</v>
      </c>
      <c r="G180" s="50" t="n">
        <v>195.25</v>
      </c>
      <c r="H180" s="51" t="n">
        <v>4675.3</v>
      </c>
      <c r="I180" s="52" t="n">
        <v>182.5</v>
      </c>
      <c r="J180" s="53" t="n">
        <v>4369.96</v>
      </c>
      <c r="K180" s="54" t="n">
        <f aca="false">(F180+H180+J180)/3</f>
        <v>4847.09</v>
      </c>
      <c r="L180" s="55" t="n">
        <v>4</v>
      </c>
      <c r="M180" s="55" t="n">
        <v>4</v>
      </c>
      <c r="N180" s="55" t="n">
        <v>4</v>
      </c>
      <c r="O180" s="56" t="n">
        <f aca="false">SUM(L180:N180)/IF((3-COUNTIF(L180:N180,"NE")=0),1,(3-COUNTIF(L180:N180,"NE")))</f>
        <v>4</v>
      </c>
      <c r="P180" s="56" t="n">
        <f aca="false">IF(O180&lt;=2,0,O180)</f>
        <v>4</v>
      </c>
      <c r="Q180" s="57" t="n">
        <f aca="false">K180*P180</f>
        <v>19388.36</v>
      </c>
      <c r="R180" s="58" t="n">
        <f aca="false">$K$3</f>
        <v>4.94188619900111</v>
      </c>
      <c r="S180" s="59" t="n">
        <f aca="false">ROUNDDOWN(Q180*R180,2)</f>
        <v>95815.06</v>
      </c>
    </row>
    <row r="181" customFormat="false" ht="16.5" hidden="false" customHeight="true" outlineLevel="0" collapsed="false">
      <c r="B181" s="45" t="n">
        <v>176</v>
      </c>
      <c r="C181" s="61" t="s">
        <v>206</v>
      </c>
      <c r="D181" s="47" t="s">
        <v>41</v>
      </c>
      <c r="E181" s="48"/>
      <c r="F181" s="49"/>
      <c r="G181" s="50" t="n">
        <v>124</v>
      </c>
      <c r="H181" s="51" t="n">
        <v>3838.41</v>
      </c>
      <c r="I181" s="52" t="n">
        <v>184</v>
      </c>
      <c r="J181" s="53" t="n">
        <v>5695.7</v>
      </c>
      <c r="K181" s="54" t="n">
        <f aca="false">(F181+H181+J181)/3</f>
        <v>3178.03666666667</v>
      </c>
      <c r="L181" s="62" t="s">
        <v>25</v>
      </c>
      <c r="M181" s="55" t="n">
        <v>4</v>
      </c>
      <c r="N181" s="55" t="n">
        <v>4</v>
      </c>
      <c r="O181" s="56" t="n">
        <f aca="false">SUM(L181:N181)/IF((3-COUNTIF(L181:N181,"NE")=0),1,(3-COUNTIF(L181:N181,"NE")))</f>
        <v>4</v>
      </c>
      <c r="P181" s="56" t="n">
        <f aca="false">IF(O181&lt;=2,0,O181)</f>
        <v>4</v>
      </c>
      <c r="Q181" s="57" t="n">
        <f aca="false">K181*P181</f>
        <v>12712.1466666667</v>
      </c>
      <c r="R181" s="58" t="n">
        <f aca="false">$K$3</f>
        <v>4.94188619900111</v>
      </c>
      <c r="S181" s="59" t="n">
        <f aca="false">ROUNDDOWN(Q181*R181,2)</f>
        <v>62821.98</v>
      </c>
    </row>
    <row r="182" customFormat="false" ht="16.5" hidden="false" customHeight="true" outlineLevel="0" collapsed="false">
      <c r="B182" s="60" t="n">
        <v>177</v>
      </c>
      <c r="C182" s="61" t="s">
        <v>207</v>
      </c>
      <c r="D182" s="47" t="s">
        <v>135</v>
      </c>
      <c r="E182" s="48"/>
      <c r="F182" s="49"/>
      <c r="G182" s="50" t="n">
        <v>79</v>
      </c>
      <c r="H182" s="51" t="n">
        <v>3440.19</v>
      </c>
      <c r="I182" s="52" t="n">
        <v>185</v>
      </c>
      <c r="J182" s="53" t="n">
        <v>8056.14</v>
      </c>
      <c r="K182" s="54" t="n">
        <f aca="false">(F182+H182+J182)/3</f>
        <v>3832.11</v>
      </c>
      <c r="L182" s="62" t="s">
        <v>25</v>
      </c>
      <c r="M182" s="55" t="n">
        <v>4</v>
      </c>
      <c r="N182" s="55" t="n">
        <v>4</v>
      </c>
      <c r="O182" s="56" t="n">
        <f aca="false">SUM(L182:N182)/IF((3-COUNTIF(L182:N182,"NE")=0),1,(3-COUNTIF(L182:N182,"NE")))</f>
        <v>4</v>
      </c>
      <c r="P182" s="56" t="n">
        <f aca="false">IF(O182&lt;=2,0,O182)</f>
        <v>4</v>
      </c>
      <c r="Q182" s="57" t="n">
        <f aca="false">K182*P182</f>
        <v>15328.44</v>
      </c>
      <c r="R182" s="58" t="n">
        <f aca="false">$K$3</f>
        <v>4.94188619900111</v>
      </c>
      <c r="S182" s="59" t="n">
        <f aca="false">ROUNDDOWN(Q182*R182,2)</f>
        <v>75751.4</v>
      </c>
    </row>
    <row r="183" customFormat="false" ht="16.5" hidden="false" customHeight="true" outlineLevel="0" collapsed="false">
      <c r="B183" s="60" t="n">
        <v>178</v>
      </c>
      <c r="C183" s="46" t="s">
        <v>208</v>
      </c>
      <c r="D183" s="47" t="s">
        <v>41</v>
      </c>
      <c r="E183" s="48" t="n">
        <v>200</v>
      </c>
      <c r="F183" s="49" t="n">
        <v>6810.08</v>
      </c>
      <c r="G183" s="50" t="n">
        <v>196</v>
      </c>
      <c r="H183" s="51" t="n">
        <v>6067.16</v>
      </c>
      <c r="I183" s="52" t="n">
        <v>184</v>
      </c>
      <c r="J183" s="53" t="n">
        <v>5695.7</v>
      </c>
      <c r="K183" s="54" t="n">
        <f aca="false">(F183+H183+J183)/3</f>
        <v>6190.98</v>
      </c>
      <c r="L183" s="55" t="n">
        <v>4</v>
      </c>
      <c r="M183" s="55" t="n">
        <v>4</v>
      </c>
      <c r="N183" s="55" t="n">
        <v>4</v>
      </c>
      <c r="O183" s="56" t="n">
        <f aca="false">SUM(L183:N183)/IF((3-COUNTIF(L183:N183,"NE")=0),1,(3-COUNTIF(L183:N183,"NE")))</f>
        <v>4</v>
      </c>
      <c r="P183" s="56" t="n">
        <f aca="false">IF(O183&lt;=2,0,O183)</f>
        <v>4</v>
      </c>
      <c r="Q183" s="57" t="n">
        <f aca="false">K183*P183</f>
        <v>24763.92</v>
      </c>
      <c r="R183" s="58" t="n">
        <f aca="false">$K$3</f>
        <v>4.94188619900111</v>
      </c>
      <c r="S183" s="59" t="n">
        <f aca="false">ROUNDDOWN(Q183*R183,2)</f>
        <v>122380.47</v>
      </c>
    </row>
    <row r="184" customFormat="false" ht="16.5" hidden="false" customHeight="true" outlineLevel="0" collapsed="false">
      <c r="B184" s="60" t="n">
        <v>179</v>
      </c>
      <c r="C184" s="46" t="s">
        <v>209</v>
      </c>
      <c r="D184" s="47" t="s">
        <v>27</v>
      </c>
      <c r="E184" s="48" t="n">
        <v>200</v>
      </c>
      <c r="F184" s="49" t="n">
        <v>5886.67</v>
      </c>
      <c r="G184" s="50" t="n">
        <v>196</v>
      </c>
      <c r="H184" s="51" t="n">
        <v>5244.49</v>
      </c>
      <c r="I184" s="52" t="n">
        <v>184</v>
      </c>
      <c r="J184" s="53" t="n">
        <v>4923.4</v>
      </c>
      <c r="K184" s="54" t="n">
        <f aca="false">(F184+H184+J184)/3</f>
        <v>5351.52</v>
      </c>
      <c r="L184" s="55" t="n">
        <v>4</v>
      </c>
      <c r="M184" s="55" t="n">
        <v>4</v>
      </c>
      <c r="N184" s="55" t="n">
        <v>4</v>
      </c>
      <c r="O184" s="56" t="n">
        <f aca="false">SUM(L184:N184)/IF((3-COUNTIF(L184:N184,"NE")=0),1,(3-COUNTIF(L184:N184,"NE")))</f>
        <v>4</v>
      </c>
      <c r="P184" s="56" t="n">
        <f aca="false">IF(O184&lt;=2,0,O184)</f>
        <v>4</v>
      </c>
      <c r="Q184" s="57" t="n">
        <f aca="false">K184*P184</f>
        <v>21406.08</v>
      </c>
      <c r="R184" s="58" t="n">
        <f aca="false">$K$3</f>
        <v>4.94188619900111</v>
      </c>
      <c r="S184" s="59" t="n">
        <f aca="false">ROUNDDOWN(Q184*R184,2)</f>
        <v>105786.41</v>
      </c>
    </row>
    <row r="185" customFormat="false" ht="16.5" hidden="false" customHeight="true" outlineLevel="0" collapsed="false">
      <c r="B185" s="60" t="n">
        <v>180</v>
      </c>
      <c r="C185" s="46" t="s">
        <v>210</v>
      </c>
      <c r="D185" s="47" t="s">
        <v>135</v>
      </c>
      <c r="E185" s="48" t="n">
        <v>186</v>
      </c>
      <c r="F185" s="49" t="n">
        <v>9308.61</v>
      </c>
      <c r="G185" s="50" t="n">
        <v>193</v>
      </c>
      <c r="H185" s="51" t="n">
        <v>8850.05</v>
      </c>
      <c r="I185" s="52" t="n">
        <v>185</v>
      </c>
      <c r="J185" s="53" t="n">
        <v>8483.21</v>
      </c>
      <c r="K185" s="54" t="n">
        <f aca="false">(F185+H185+J185)/3</f>
        <v>8880.62333333333</v>
      </c>
      <c r="L185" s="55" t="n">
        <v>4</v>
      </c>
      <c r="M185" s="55" t="n">
        <v>4</v>
      </c>
      <c r="N185" s="55" t="n">
        <v>4</v>
      </c>
      <c r="O185" s="56" t="n">
        <f aca="false">SUM(L185:N185)/IF((3-COUNTIF(L185:N185,"NE")=0),1,(3-COUNTIF(L185:N185,"NE")))</f>
        <v>4</v>
      </c>
      <c r="P185" s="56" t="n">
        <f aca="false">IF(O185&lt;=2,0,O185)</f>
        <v>4</v>
      </c>
      <c r="Q185" s="57" t="n">
        <f aca="false">K185*P185</f>
        <v>35522.4933333333</v>
      </c>
      <c r="R185" s="58" t="n">
        <f aca="false">$K$3</f>
        <v>4.94188619900111</v>
      </c>
      <c r="S185" s="59" t="n">
        <f aca="false">ROUNDDOWN(Q185*R185,2)</f>
        <v>175548.11</v>
      </c>
    </row>
    <row r="186" customFormat="false" ht="16.5" hidden="false" customHeight="true" outlineLevel="0" collapsed="false">
      <c r="B186" s="60" t="n">
        <v>181</v>
      </c>
      <c r="C186" s="46" t="s">
        <v>211</v>
      </c>
      <c r="D186" s="47" t="s">
        <v>41</v>
      </c>
      <c r="E186" s="48" t="n">
        <v>200</v>
      </c>
      <c r="F186" s="49" t="n">
        <v>6810.08</v>
      </c>
      <c r="G186" s="50" t="n">
        <v>196</v>
      </c>
      <c r="H186" s="51" t="n">
        <v>6067.16</v>
      </c>
      <c r="I186" s="52" t="n">
        <v>184</v>
      </c>
      <c r="J186" s="53" t="n">
        <v>5695.7</v>
      </c>
      <c r="K186" s="54" t="n">
        <f aca="false">(F186+H186+J186)/3</f>
        <v>6190.98</v>
      </c>
      <c r="L186" s="55" t="n">
        <v>4</v>
      </c>
      <c r="M186" s="55" t="n">
        <v>4</v>
      </c>
      <c r="N186" s="55" t="n">
        <v>4</v>
      </c>
      <c r="O186" s="56" t="n">
        <f aca="false">SUM(L186:N186)/IF((3-COUNTIF(L186:N186,"NE")=0),1,(3-COUNTIF(L186:N186,"NE")))</f>
        <v>4</v>
      </c>
      <c r="P186" s="56" t="n">
        <f aca="false">IF(O186&lt;=2,0,O186)</f>
        <v>4</v>
      </c>
      <c r="Q186" s="57" t="n">
        <f aca="false">K186*P186</f>
        <v>24763.92</v>
      </c>
      <c r="R186" s="58" t="n">
        <f aca="false">$K$3</f>
        <v>4.94188619900111</v>
      </c>
      <c r="S186" s="59" t="n">
        <f aca="false">ROUNDDOWN(Q186*R186,2)</f>
        <v>122380.47</v>
      </c>
    </row>
    <row r="187" customFormat="false" ht="16.5" hidden="false" customHeight="true" outlineLevel="0" collapsed="false">
      <c r="B187" s="60" t="n">
        <v>182</v>
      </c>
      <c r="C187" s="46" t="s">
        <v>212</v>
      </c>
      <c r="D187" s="47" t="s">
        <v>41</v>
      </c>
      <c r="E187" s="48" t="n">
        <v>200</v>
      </c>
      <c r="F187" s="49" t="n">
        <v>6810.08</v>
      </c>
      <c r="G187" s="50" t="n">
        <v>196</v>
      </c>
      <c r="H187" s="51" t="n">
        <v>6067.16</v>
      </c>
      <c r="I187" s="52" t="n">
        <v>184</v>
      </c>
      <c r="J187" s="53" t="n">
        <v>5695.7</v>
      </c>
      <c r="K187" s="54" t="n">
        <f aca="false">(F187+H187+J187)/3</f>
        <v>6190.98</v>
      </c>
      <c r="L187" s="55" t="n">
        <v>4</v>
      </c>
      <c r="M187" s="55" t="n">
        <v>4</v>
      </c>
      <c r="N187" s="55" t="n">
        <v>4</v>
      </c>
      <c r="O187" s="56" t="n">
        <f aca="false">SUM(L187:N187)/IF((3-COUNTIF(L187:N187,"NE")=0),1,(3-COUNTIF(L187:N187,"NE")))</f>
        <v>4</v>
      </c>
      <c r="P187" s="56" t="n">
        <f aca="false">IF(O187&lt;=2,0,O187)</f>
        <v>4</v>
      </c>
      <c r="Q187" s="57" t="n">
        <f aca="false">K187*P187</f>
        <v>24763.92</v>
      </c>
      <c r="R187" s="58" t="n">
        <f aca="false">$K$3</f>
        <v>4.94188619900111</v>
      </c>
      <c r="S187" s="59" t="n">
        <f aca="false">ROUNDDOWN(Q187*R187,2)</f>
        <v>122380.47</v>
      </c>
    </row>
    <row r="188" customFormat="false" ht="16.5" hidden="false" customHeight="true" outlineLevel="0" collapsed="false">
      <c r="B188" s="45" t="n">
        <v>183</v>
      </c>
      <c r="C188" s="46" t="s">
        <v>213</v>
      </c>
      <c r="D188" s="47" t="s">
        <v>27</v>
      </c>
      <c r="E188" s="48" t="n">
        <v>190.6</v>
      </c>
      <c r="F188" s="49" t="n">
        <v>6346.57</v>
      </c>
      <c r="G188" s="50" t="n">
        <v>190.6</v>
      </c>
      <c r="H188" s="51" t="n">
        <v>5953.77</v>
      </c>
      <c r="I188" s="52" t="n">
        <v>190.6</v>
      </c>
      <c r="J188" s="53" t="n">
        <v>5546.97</v>
      </c>
      <c r="K188" s="54" t="n">
        <f aca="false">(F188+H188+J188)/3</f>
        <v>5949.10333333333</v>
      </c>
      <c r="L188" s="55" t="n">
        <v>4</v>
      </c>
      <c r="M188" s="55" t="n">
        <v>4</v>
      </c>
      <c r="N188" s="55" t="n">
        <v>4</v>
      </c>
      <c r="O188" s="56" t="n">
        <f aca="false">SUM(L188:N188)/IF((3-COUNTIF(L188:N188,"NE")=0),1,(3-COUNTIF(L188:N188,"NE")))</f>
        <v>4</v>
      </c>
      <c r="P188" s="56" t="n">
        <f aca="false">IF(O188&lt;=2,0,O188)</f>
        <v>4</v>
      </c>
      <c r="Q188" s="57" t="n">
        <f aca="false">K188*P188</f>
        <v>23796.4133333333</v>
      </c>
      <c r="R188" s="58" t="n">
        <f aca="false">$K$3</f>
        <v>4.94188619900111</v>
      </c>
      <c r="S188" s="59" t="n">
        <f aca="false">ROUNDDOWN(Q188*R188,2)</f>
        <v>117599.16</v>
      </c>
    </row>
    <row r="189" customFormat="false" ht="16.5" hidden="false" customHeight="true" outlineLevel="0" collapsed="false">
      <c r="B189" s="60" t="n">
        <v>184</v>
      </c>
      <c r="C189" s="46" t="s">
        <v>214</v>
      </c>
      <c r="D189" s="47" t="s">
        <v>50</v>
      </c>
      <c r="E189" s="48" t="n">
        <v>200</v>
      </c>
      <c r="F189" s="49" t="n">
        <v>6330.57</v>
      </c>
      <c r="G189" s="50" t="n">
        <v>196</v>
      </c>
      <c r="H189" s="51" t="n">
        <v>5655.82</v>
      </c>
      <c r="I189" s="52" t="n">
        <v>184</v>
      </c>
      <c r="J189" s="53" t="n">
        <v>5309.55</v>
      </c>
      <c r="K189" s="54" t="n">
        <f aca="false">(F189+H189+J189)/3</f>
        <v>5765.31333333333</v>
      </c>
      <c r="L189" s="55" t="n">
        <v>4</v>
      </c>
      <c r="M189" s="55" t="n">
        <v>4</v>
      </c>
      <c r="N189" s="55" t="n">
        <v>4</v>
      </c>
      <c r="O189" s="56" t="n">
        <f aca="false">SUM(L189:N189)/IF((3-COUNTIF(L189:N189,"NE")=0),1,(3-COUNTIF(L189:N189,"NE")))</f>
        <v>4</v>
      </c>
      <c r="P189" s="56" t="n">
        <f aca="false">IF(O189&lt;=2,0,O189)</f>
        <v>4</v>
      </c>
      <c r="Q189" s="57" t="n">
        <f aca="false">K189*P189</f>
        <v>23061.2533333333</v>
      </c>
      <c r="R189" s="58" t="n">
        <f aca="false">$K$3</f>
        <v>4.94188619900111</v>
      </c>
      <c r="S189" s="59" t="n">
        <f aca="false">ROUNDDOWN(Q189*R189,2)</f>
        <v>113966.08</v>
      </c>
    </row>
    <row r="190" customFormat="false" ht="16.5" hidden="false" customHeight="true" outlineLevel="0" collapsed="false">
      <c r="B190" s="60" t="n">
        <v>185</v>
      </c>
      <c r="C190" s="46" t="s">
        <v>215</v>
      </c>
      <c r="D190" s="47" t="s">
        <v>41</v>
      </c>
      <c r="E190" s="48" t="n">
        <v>0</v>
      </c>
      <c r="F190" s="49" t="n">
        <v>0</v>
      </c>
      <c r="G190" s="50" t="n">
        <v>0</v>
      </c>
      <c r="H190" s="51" t="n">
        <v>0</v>
      </c>
      <c r="I190" s="52" t="n">
        <v>0</v>
      </c>
      <c r="J190" s="53" t="n">
        <v>0</v>
      </c>
      <c r="K190" s="54" t="n">
        <f aca="false">(F190+H190+J190)/3</f>
        <v>0</v>
      </c>
      <c r="L190" s="62" t="s">
        <v>25</v>
      </c>
      <c r="M190" s="62" t="s">
        <v>25</v>
      </c>
      <c r="N190" s="62" t="s">
        <v>25</v>
      </c>
      <c r="O190" s="56" t="n">
        <f aca="false">SUM(L190:N190)/IF((3-COUNTIF(L190:N190,"NE")=0),1,(3-COUNTIF(L190:N190,"NE")))</f>
        <v>0</v>
      </c>
      <c r="P190" s="56" t="n">
        <f aca="false">IF(O190&lt;=2,0,O190)</f>
        <v>0</v>
      </c>
      <c r="Q190" s="57" t="n">
        <f aca="false">K190*P190</f>
        <v>0</v>
      </c>
      <c r="R190" s="58" t="n">
        <f aca="false">$K$3</f>
        <v>4.94188619900111</v>
      </c>
      <c r="S190" s="59" t="n">
        <f aca="false">ROUNDDOWN(Q190*R190,2)</f>
        <v>0</v>
      </c>
    </row>
    <row r="191" customFormat="false" ht="16.5" hidden="false" customHeight="true" outlineLevel="0" collapsed="false">
      <c r="B191" s="60" t="n">
        <v>186</v>
      </c>
      <c r="C191" s="46" t="s">
        <v>216</v>
      </c>
      <c r="D191" s="47" t="s">
        <v>41</v>
      </c>
      <c r="E191" s="48" t="n">
        <v>140.25</v>
      </c>
      <c r="F191" s="49" t="n">
        <v>7120.09</v>
      </c>
      <c r="G191" s="50" t="n">
        <v>204</v>
      </c>
      <c r="H191" s="51" t="n">
        <v>6331.6</v>
      </c>
      <c r="I191" s="52" t="n">
        <v>191.25</v>
      </c>
      <c r="J191" s="53" t="n">
        <v>5935.87</v>
      </c>
      <c r="K191" s="54" t="n">
        <f aca="false">(F191+H191+J191)/3</f>
        <v>6462.52</v>
      </c>
      <c r="L191" s="55" t="n">
        <v>4</v>
      </c>
      <c r="M191" s="55" t="n">
        <v>4</v>
      </c>
      <c r="N191" s="55" t="n">
        <v>4</v>
      </c>
      <c r="O191" s="56" t="n">
        <f aca="false">SUM(L191:N191)/IF((3-COUNTIF(L191:N191,"NE")=0),1,(3-COUNTIF(L191:N191,"NE")))</f>
        <v>4</v>
      </c>
      <c r="P191" s="56" t="n">
        <f aca="false">IF(O191&lt;=2,0,O191)</f>
        <v>4</v>
      </c>
      <c r="Q191" s="57" t="n">
        <f aca="false">K191*P191</f>
        <v>25850.08</v>
      </c>
      <c r="R191" s="58" t="n">
        <f aca="false">$K$3</f>
        <v>4.94188619900111</v>
      </c>
      <c r="S191" s="59" t="n">
        <f aca="false">ROUNDDOWN(Q191*R191,2)</f>
        <v>127748.15</v>
      </c>
    </row>
    <row r="192" customFormat="false" ht="16.5" hidden="false" customHeight="true" outlineLevel="0" collapsed="false">
      <c r="B192" s="60" t="n">
        <v>187</v>
      </c>
      <c r="C192" s="46" t="s">
        <v>217</v>
      </c>
      <c r="D192" s="47" t="s">
        <v>135</v>
      </c>
      <c r="E192" s="48" t="n">
        <v>186</v>
      </c>
      <c r="F192" s="49" t="n">
        <v>8839.98</v>
      </c>
      <c r="G192" s="50" t="n">
        <v>193</v>
      </c>
      <c r="H192" s="51" t="n">
        <v>8404.51</v>
      </c>
      <c r="I192" s="52" t="n">
        <v>185</v>
      </c>
      <c r="J192" s="53" t="n">
        <v>8056.14</v>
      </c>
      <c r="K192" s="54" t="n">
        <f aca="false">(F192+H192+J192)/3</f>
        <v>8433.54333333333</v>
      </c>
      <c r="L192" s="55" t="n">
        <v>4</v>
      </c>
      <c r="M192" s="55" t="n">
        <v>4</v>
      </c>
      <c r="N192" s="55" t="n">
        <v>4</v>
      </c>
      <c r="O192" s="56" t="n">
        <f aca="false">SUM(L192:N192)/IF((3-COUNTIF(L192:N192,"NE")=0),1,(3-COUNTIF(L192:N192,"NE")))</f>
        <v>4</v>
      </c>
      <c r="P192" s="56" t="n">
        <f aca="false">IF(O192&lt;=2,0,O192)</f>
        <v>4</v>
      </c>
      <c r="Q192" s="57" t="n">
        <f aca="false">K192*P192</f>
        <v>33734.1733333333</v>
      </c>
      <c r="R192" s="58" t="n">
        <f aca="false">$K$3</f>
        <v>4.94188619900111</v>
      </c>
      <c r="S192" s="59" t="n">
        <f aca="false">ROUNDDOWN(Q192*R192,2)</f>
        <v>166710.44</v>
      </c>
    </row>
    <row r="193" customFormat="false" ht="16.5" hidden="false" customHeight="true" outlineLevel="0" collapsed="false">
      <c r="B193" s="60" t="n">
        <v>188</v>
      </c>
      <c r="C193" s="46" t="s">
        <v>218</v>
      </c>
      <c r="D193" s="47" t="s">
        <v>27</v>
      </c>
      <c r="E193" s="48" t="n">
        <v>190.6</v>
      </c>
      <c r="F193" s="49" t="n">
        <v>6835.39</v>
      </c>
      <c r="G193" s="50" t="n">
        <v>190.6</v>
      </c>
      <c r="H193" s="51" t="n">
        <v>5475.65</v>
      </c>
      <c r="I193" s="52" t="n">
        <v>190.6</v>
      </c>
      <c r="J193" s="53" t="n">
        <v>6215.88</v>
      </c>
      <c r="K193" s="54" t="n">
        <f aca="false">(F193+H193+J193)/3</f>
        <v>6175.64</v>
      </c>
      <c r="L193" s="55" t="n">
        <v>4</v>
      </c>
      <c r="M193" s="55" t="n">
        <v>4</v>
      </c>
      <c r="N193" s="55" t="n">
        <v>4</v>
      </c>
      <c r="O193" s="56" t="n">
        <f aca="false">SUM(L193:N193)/IF((3-COUNTIF(L193:N193,"NE")=0),1,(3-COUNTIF(L193:N193,"NE")))</f>
        <v>4</v>
      </c>
      <c r="P193" s="56" t="n">
        <f aca="false">IF(O193&lt;=2,0,O193)</f>
        <v>4</v>
      </c>
      <c r="Q193" s="57" t="n">
        <f aca="false">K193*P193</f>
        <v>24702.56</v>
      </c>
      <c r="R193" s="58" t="n">
        <f aca="false">$K$3</f>
        <v>4.94188619900111</v>
      </c>
      <c r="S193" s="59" t="n">
        <f aca="false">ROUNDDOWN(Q193*R193,2)</f>
        <v>122077.24</v>
      </c>
    </row>
    <row r="194" customFormat="false" ht="16.5" hidden="false" customHeight="true" outlineLevel="0" collapsed="false">
      <c r="B194" s="60" t="n">
        <v>189</v>
      </c>
      <c r="C194" s="46" t="s">
        <v>219</v>
      </c>
      <c r="D194" s="47" t="s">
        <v>41</v>
      </c>
      <c r="E194" s="48" t="n">
        <v>203</v>
      </c>
      <c r="F194" s="49" t="n">
        <v>6954.44</v>
      </c>
      <c r="G194" s="50" t="n">
        <v>193</v>
      </c>
      <c r="H194" s="51" t="n">
        <v>7955.4</v>
      </c>
      <c r="I194" s="52" t="n">
        <v>185</v>
      </c>
      <c r="J194" s="53" t="n">
        <v>5726.65</v>
      </c>
      <c r="K194" s="54" t="n">
        <f aca="false">(F194+H194+J194)/3</f>
        <v>6878.83</v>
      </c>
      <c r="L194" s="55" t="n">
        <v>4</v>
      </c>
      <c r="M194" s="55" t="n">
        <v>4</v>
      </c>
      <c r="N194" s="55" t="n">
        <v>4</v>
      </c>
      <c r="O194" s="56" t="n">
        <f aca="false">SUM(L194:N194)/IF((3-COUNTIF(L194:N194,"NE")=0),1,(3-COUNTIF(L194:N194,"NE")))</f>
        <v>4</v>
      </c>
      <c r="P194" s="56" t="n">
        <f aca="false">IF(O194&lt;=2,0,O194)</f>
        <v>4</v>
      </c>
      <c r="Q194" s="57" t="n">
        <f aca="false">K194*P194</f>
        <v>27515.32</v>
      </c>
      <c r="R194" s="58" t="n">
        <f aca="false">$K$3</f>
        <v>4.94188619900111</v>
      </c>
      <c r="S194" s="59" t="n">
        <f aca="false">ROUNDDOWN(Q194*R194,2)</f>
        <v>135977.58</v>
      </c>
    </row>
    <row r="195" customFormat="false" ht="16.5" hidden="false" customHeight="true" outlineLevel="0" collapsed="false">
      <c r="B195" s="45" t="n">
        <v>190</v>
      </c>
      <c r="C195" s="46" t="s">
        <v>220</v>
      </c>
      <c r="D195" s="47" t="s">
        <v>41</v>
      </c>
      <c r="E195" s="48" t="n">
        <v>204</v>
      </c>
      <c r="F195" s="49" t="n">
        <v>7123.05</v>
      </c>
      <c r="G195" s="50" t="n">
        <v>191.25</v>
      </c>
      <c r="H195" s="51" t="n">
        <v>5935.87</v>
      </c>
      <c r="I195" s="52" t="n">
        <v>191.25</v>
      </c>
      <c r="J195" s="53" t="n">
        <v>5935.87</v>
      </c>
      <c r="K195" s="54" t="n">
        <f aca="false">(F195+H195+J195)/3</f>
        <v>6331.59666666667</v>
      </c>
      <c r="L195" s="55" t="n">
        <v>4</v>
      </c>
      <c r="M195" s="55" t="n">
        <v>4</v>
      </c>
      <c r="N195" s="55" t="n">
        <v>4</v>
      </c>
      <c r="O195" s="56" t="n">
        <f aca="false">SUM(L195:N195)/IF((3-COUNTIF(L195:N195,"NE")=0),1,(3-COUNTIF(L195:N195,"NE")))</f>
        <v>4</v>
      </c>
      <c r="P195" s="56" t="n">
        <f aca="false">IF(O195&lt;=2,0,O195)</f>
        <v>4</v>
      </c>
      <c r="Q195" s="57" t="n">
        <f aca="false">K195*P195</f>
        <v>25326.3866666667</v>
      </c>
      <c r="R195" s="58" t="n">
        <f aca="false">$K$3</f>
        <v>4.94188619900111</v>
      </c>
      <c r="S195" s="59" t="n">
        <f aca="false">ROUNDDOWN(Q195*R195,2)</f>
        <v>125160.12</v>
      </c>
    </row>
    <row r="196" customFormat="false" ht="16.5" hidden="false" customHeight="true" outlineLevel="0" collapsed="false">
      <c r="B196" s="60" t="n">
        <v>191</v>
      </c>
      <c r="C196" s="46" t="s">
        <v>221</v>
      </c>
      <c r="D196" s="47" t="s">
        <v>27</v>
      </c>
      <c r="E196" s="48" t="n">
        <v>191.25</v>
      </c>
      <c r="F196" s="49" t="n">
        <v>5475.35</v>
      </c>
      <c r="G196" s="50" t="n">
        <v>191.25</v>
      </c>
      <c r="H196" s="51" t="n">
        <v>5133.14</v>
      </c>
      <c r="I196" s="52" t="n">
        <v>191.25</v>
      </c>
      <c r="J196" s="53" t="n">
        <v>5133.14</v>
      </c>
      <c r="K196" s="54" t="n">
        <f aca="false">(F196+H196+J196)/3</f>
        <v>5247.21</v>
      </c>
      <c r="L196" s="55" t="n">
        <v>4</v>
      </c>
      <c r="M196" s="55" t="n">
        <v>4</v>
      </c>
      <c r="N196" s="55" t="n">
        <v>4</v>
      </c>
      <c r="O196" s="56" t="n">
        <f aca="false">SUM(L196:N196)/IF((3-COUNTIF(L196:N196,"NE")=0),1,(3-COUNTIF(L196:N196,"NE")))</f>
        <v>4</v>
      </c>
      <c r="P196" s="56" t="n">
        <f aca="false">IF(O196&lt;=2,0,O196)</f>
        <v>4</v>
      </c>
      <c r="Q196" s="57" t="n">
        <f aca="false">K196*P196</f>
        <v>20988.84</v>
      </c>
      <c r="R196" s="58" t="n">
        <f aca="false">$K$3</f>
        <v>4.94188619900111</v>
      </c>
      <c r="S196" s="59" t="n">
        <f aca="false">ROUNDDOWN(Q196*R196,2)</f>
        <v>103724.45</v>
      </c>
    </row>
    <row r="197" s="65" customFormat="true" ht="16.5" hidden="false" customHeight="true" outlineLevel="0" collapsed="false">
      <c r="B197" s="60" t="n">
        <v>192</v>
      </c>
      <c r="C197" s="46" t="s">
        <v>222</v>
      </c>
      <c r="D197" s="47" t="s">
        <v>41</v>
      </c>
      <c r="E197" s="48" t="n">
        <v>191.25</v>
      </c>
      <c r="F197" s="49" t="n">
        <v>9270.06</v>
      </c>
      <c r="G197" s="50" t="n">
        <v>102</v>
      </c>
      <c r="H197" s="51" t="n">
        <v>3165.8</v>
      </c>
      <c r="I197" s="52" t="n">
        <v>191.25</v>
      </c>
      <c r="J197" s="53" t="n">
        <v>5935.87</v>
      </c>
      <c r="K197" s="54" t="n">
        <f aca="false">(F197+H197+J197)/3</f>
        <v>6123.91</v>
      </c>
      <c r="L197" s="55" t="n">
        <v>4</v>
      </c>
      <c r="M197" s="55" t="n">
        <v>4</v>
      </c>
      <c r="N197" s="55" t="n">
        <v>4</v>
      </c>
      <c r="O197" s="56" t="n">
        <f aca="false">SUM(L197:N197)/IF((3-COUNTIF(L197:N197,"NE")=0),1,(3-COUNTIF(L197:N197,"NE")))</f>
        <v>4</v>
      </c>
      <c r="P197" s="56" t="n">
        <f aca="false">IF(O197&lt;=2,0,O197)</f>
        <v>4</v>
      </c>
      <c r="Q197" s="57" t="n">
        <f aca="false">K197*P197</f>
        <v>24495.64</v>
      </c>
      <c r="R197" s="58" t="n">
        <f aca="false">$K$3</f>
        <v>4.94188619900111</v>
      </c>
      <c r="S197" s="59" t="n">
        <f aca="false">ROUNDDOWN(Q197*R197,2)</f>
        <v>121054.66</v>
      </c>
    </row>
    <row r="198" customFormat="false" ht="16.5" hidden="false" customHeight="true" outlineLevel="0" collapsed="false">
      <c r="B198" s="45" t="n">
        <v>193</v>
      </c>
      <c r="C198" s="46" t="s">
        <v>223</v>
      </c>
      <c r="D198" s="47" t="s">
        <v>41</v>
      </c>
      <c r="E198" s="48" t="n">
        <v>204</v>
      </c>
      <c r="F198" s="49" t="n">
        <v>7123.05</v>
      </c>
      <c r="G198" s="50" t="n">
        <v>204</v>
      </c>
      <c r="H198" s="51" t="n">
        <v>6331.6</v>
      </c>
      <c r="I198" s="52" t="n">
        <v>191.25</v>
      </c>
      <c r="J198" s="53" t="n">
        <v>5935.87</v>
      </c>
      <c r="K198" s="54" t="n">
        <f aca="false">(F198+H198+J198)/3</f>
        <v>6463.50666666667</v>
      </c>
      <c r="L198" s="55" t="n">
        <v>4</v>
      </c>
      <c r="M198" s="55" t="n">
        <v>4</v>
      </c>
      <c r="N198" s="55" t="n">
        <v>4</v>
      </c>
      <c r="O198" s="56" t="n">
        <f aca="false">SUM(L198:N198)/IF((3-COUNTIF(L198:N198,"NE")=0),1,(3-COUNTIF(L198:N198,"NE")))</f>
        <v>4</v>
      </c>
      <c r="P198" s="56" t="n">
        <f aca="false">IF(O198&lt;=2,0,O198)</f>
        <v>4</v>
      </c>
      <c r="Q198" s="57" t="n">
        <f aca="false">K198*P198</f>
        <v>25854.0266666667</v>
      </c>
      <c r="R198" s="58" t="n">
        <f aca="false">$K$3</f>
        <v>4.94188619900111</v>
      </c>
      <c r="S198" s="59" t="n">
        <f aca="false">ROUNDDOWN(Q198*R198,2)</f>
        <v>127767.65</v>
      </c>
    </row>
    <row r="199" customFormat="false" ht="16.5" hidden="false" customHeight="true" outlineLevel="0" collapsed="false">
      <c r="B199" s="60" t="n">
        <v>194</v>
      </c>
      <c r="C199" s="46" t="s">
        <v>224</v>
      </c>
      <c r="D199" s="47" t="s">
        <v>31</v>
      </c>
      <c r="E199" s="48" t="n">
        <v>200</v>
      </c>
      <c r="F199" s="49" t="n">
        <v>5306.58</v>
      </c>
      <c r="G199" s="50" t="n">
        <v>204</v>
      </c>
      <c r="H199" s="51" t="n">
        <v>4885.34</v>
      </c>
      <c r="I199" s="52" t="n">
        <v>182.5</v>
      </c>
      <c r="J199" s="53" t="n">
        <v>4369.96</v>
      </c>
      <c r="K199" s="54" t="n">
        <f aca="false">(F199+H199+J199)/3</f>
        <v>4853.96</v>
      </c>
      <c r="L199" s="55" t="n">
        <v>4</v>
      </c>
      <c r="M199" s="55" t="n">
        <v>4</v>
      </c>
      <c r="N199" s="55" t="n">
        <v>4</v>
      </c>
      <c r="O199" s="56" t="n">
        <f aca="false">SUM(L199:N199)/IF((3-COUNTIF(L199:N199,"NE")=0),1,(3-COUNTIF(L199:N199,"NE")))</f>
        <v>4</v>
      </c>
      <c r="P199" s="56" t="n">
        <f aca="false">IF(O199&lt;=2,0,O199)</f>
        <v>4</v>
      </c>
      <c r="Q199" s="57" t="n">
        <f aca="false">K199*P199</f>
        <v>19415.84</v>
      </c>
      <c r="R199" s="58" t="n">
        <f aca="false">$K$3</f>
        <v>4.94188619900111</v>
      </c>
      <c r="S199" s="59" t="n">
        <f aca="false">ROUNDDOWN(Q199*R199,2)</f>
        <v>95950.87</v>
      </c>
    </row>
    <row r="200" s="63" customFormat="true" ht="16.5" hidden="false" customHeight="true" outlineLevel="0" collapsed="false">
      <c r="B200" s="60" t="n">
        <v>195</v>
      </c>
      <c r="C200" s="46" t="s">
        <v>225</v>
      </c>
      <c r="D200" s="47" t="s">
        <v>41</v>
      </c>
      <c r="E200" s="48" t="n">
        <v>204</v>
      </c>
      <c r="F200" s="49" t="n">
        <v>7123.05</v>
      </c>
      <c r="G200" s="50" t="n">
        <v>191.25</v>
      </c>
      <c r="H200" s="51" t="n">
        <v>5935.87</v>
      </c>
      <c r="I200" s="52" t="n">
        <v>191.25</v>
      </c>
      <c r="J200" s="53" t="n">
        <v>5935.87</v>
      </c>
      <c r="K200" s="54" t="n">
        <f aca="false">(F200+H200+J200)/3</f>
        <v>6331.59666666667</v>
      </c>
      <c r="L200" s="55" t="n">
        <v>4</v>
      </c>
      <c r="M200" s="55" t="n">
        <v>4</v>
      </c>
      <c r="N200" s="55" t="n">
        <v>4</v>
      </c>
      <c r="O200" s="56" t="n">
        <f aca="false">SUM(L200:N200)/IF((3-COUNTIF(L200:N200,"NE")=0),1,(3-COUNTIF(L200:N200,"NE")))</f>
        <v>4</v>
      </c>
      <c r="P200" s="56" t="n">
        <f aca="false">IF(O200&lt;=2,0,O200)</f>
        <v>4</v>
      </c>
      <c r="Q200" s="57" t="n">
        <f aca="false">K200*P200</f>
        <v>25326.3866666667</v>
      </c>
      <c r="R200" s="58" t="n">
        <f aca="false">$K$3</f>
        <v>4.94188619900111</v>
      </c>
      <c r="S200" s="59" t="n">
        <f aca="false">ROUNDDOWN(Q200*R200,2)</f>
        <v>125160.12</v>
      </c>
    </row>
    <row r="201" customFormat="false" ht="16.5" hidden="false" customHeight="true" outlineLevel="0" collapsed="false">
      <c r="B201" s="60" t="n">
        <v>196</v>
      </c>
      <c r="C201" s="61" t="s">
        <v>226</v>
      </c>
      <c r="D201" s="47" t="s">
        <v>27</v>
      </c>
      <c r="E201" s="48"/>
      <c r="F201" s="49"/>
      <c r="G201" s="50" t="n">
        <v>204</v>
      </c>
      <c r="H201" s="51" t="n">
        <v>5475.35</v>
      </c>
      <c r="I201" s="52" t="n">
        <v>0</v>
      </c>
      <c r="J201" s="53" t="n">
        <v>0</v>
      </c>
      <c r="K201" s="54" t="n">
        <f aca="false">(F201+H201+J201)/3</f>
        <v>1825.11666666667</v>
      </c>
      <c r="L201" s="62" t="s">
        <v>25</v>
      </c>
      <c r="M201" s="55" t="n">
        <v>4</v>
      </c>
      <c r="N201" s="62" t="s">
        <v>25</v>
      </c>
      <c r="O201" s="56" t="n">
        <f aca="false">SUM(L201:N201)/IF((3-COUNTIF(L201:N201,"NE")=0),1,(3-COUNTIF(L201:N201,"NE")))</f>
        <v>4</v>
      </c>
      <c r="P201" s="56" t="n">
        <f aca="false">IF(O201&lt;=2,0,O201)</f>
        <v>4</v>
      </c>
      <c r="Q201" s="57" t="n">
        <f aca="false">K201*P201</f>
        <v>7300.46666666667</v>
      </c>
      <c r="R201" s="58" t="n">
        <f aca="false">$K$3</f>
        <v>4.94188619900111</v>
      </c>
      <c r="S201" s="59" t="n">
        <f aca="false">ROUNDDOWN(Q201*R201,2)</f>
        <v>36078.07</v>
      </c>
    </row>
    <row r="202" customFormat="false" ht="16.5" hidden="false" customHeight="true" outlineLevel="0" collapsed="false">
      <c r="B202" s="60" t="n">
        <v>197</v>
      </c>
      <c r="C202" s="46" t="s">
        <v>227</v>
      </c>
      <c r="D202" s="47" t="s">
        <v>31</v>
      </c>
      <c r="E202" s="48" t="n">
        <v>195.25</v>
      </c>
      <c r="F202" s="49" t="n">
        <v>5075.92</v>
      </c>
      <c r="G202" s="50" t="n">
        <v>191.25</v>
      </c>
      <c r="H202" s="51" t="n">
        <v>4581.16</v>
      </c>
      <c r="I202" s="52" t="n">
        <v>98</v>
      </c>
      <c r="J202" s="53" t="n">
        <v>4430.29</v>
      </c>
      <c r="K202" s="54" t="n">
        <f aca="false">(F202+H202+J202)/3</f>
        <v>4695.79</v>
      </c>
      <c r="L202" s="55" t="n">
        <v>4</v>
      </c>
      <c r="M202" s="55" t="n">
        <v>4</v>
      </c>
      <c r="N202" s="55" t="n">
        <v>4</v>
      </c>
      <c r="O202" s="56" t="n">
        <f aca="false">SUM(L202:N202)/IF((3-COUNTIF(L202:N202,"NE")=0),1,(3-COUNTIF(L202:N202,"NE")))</f>
        <v>4</v>
      </c>
      <c r="P202" s="56" t="n">
        <f aca="false">IF(O202&lt;=2,0,O202)</f>
        <v>4</v>
      </c>
      <c r="Q202" s="57" t="n">
        <f aca="false">K202*P202</f>
        <v>18783.16</v>
      </c>
      <c r="R202" s="58" t="n">
        <f aca="false">$K$3</f>
        <v>4.94188619900111</v>
      </c>
      <c r="S202" s="59" t="n">
        <f aca="false">ROUNDDOWN(Q202*R202,2)</f>
        <v>92824.23</v>
      </c>
    </row>
    <row r="203" customFormat="false" ht="16.5" hidden="false" customHeight="true" outlineLevel="0" collapsed="false">
      <c r="B203" s="60" t="n">
        <v>198</v>
      </c>
      <c r="C203" s="46" t="s">
        <v>228</v>
      </c>
      <c r="D203" s="47" t="s">
        <v>27</v>
      </c>
      <c r="E203" s="48" t="n">
        <v>204</v>
      </c>
      <c r="F203" s="49" t="n">
        <v>8669.72</v>
      </c>
      <c r="G203" s="50" t="n">
        <v>102</v>
      </c>
      <c r="H203" s="51" t="n">
        <v>2737.68</v>
      </c>
      <c r="I203" s="52" t="n">
        <v>191.25</v>
      </c>
      <c r="J203" s="53" t="n">
        <v>5133.14</v>
      </c>
      <c r="K203" s="54" t="n">
        <f aca="false">(F203+H203+J203)/3</f>
        <v>5513.51333333333</v>
      </c>
      <c r="L203" s="55" t="n">
        <v>4</v>
      </c>
      <c r="M203" s="55" t="n">
        <v>4</v>
      </c>
      <c r="N203" s="55" t="n">
        <v>4</v>
      </c>
      <c r="O203" s="56" t="n">
        <f aca="false">SUM(L203:N203)/IF((3-COUNTIF(L203:N203,"NE")=0),1,(3-COUNTIF(L203:N203,"NE")))</f>
        <v>4</v>
      </c>
      <c r="P203" s="56" t="n">
        <f aca="false">IF(O203&lt;=2,0,O203)</f>
        <v>4</v>
      </c>
      <c r="Q203" s="57" t="n">
        <f aca="false">K203*P203</f>
        <v>22054.0533333333</v>
      </c>
      <c r="R203" s="58" t="n">
        <f aca="false">$K$3</f>
        <v>4.94188619900111</v>
      </c>
      <c r="S203" s="59" t="n">
        <f aca="false">ROUNDDOWN(Q203*R203,2)</f>
        <v>108988.62</v>
      </c>
    </row>
    <row r="204" customFormat="false" ht="16.5" hidden="false" customHeight="true" outlineLevel="0" collapsed="false">
      <c r="B204" s="60" t="n">
        <v>199</v>
      </c>
      <c r="C204" s="46" t="s">
        <v>229</v>
      </c>
      <c r="D204" s="47" t="s">
        <v>31</v>
      </c>
      <c r="E204" s="48" t="n">
        <v>192</v>
      </c>
      <c r="F204" s="49" t="n">
        <v>5090.76</v>
      </c>
      <c r="G204" s="50" t="n">
        <v>184</v>
      </c>
      <c r="H204" s="51" t="n">
        <v>4332.39</v>
      </c>
      <c r="I204" s="52" t="n">
        <v>176</v>
      </c>
      <c r="J204" s="53" t="n">
        <v>4152.21</v>
      </c>
      <c r="K204" s="54" t="n">
        <f aca="false">(F204+H204+J204)/3</f>
        <v>4525.12</v>
      </c>
      <c r="L204" s="55" t="n">
        <v>4</v>
      </c>
      <c r="M204" s="55" t="n">
        <v>4</v>
      </c>
      <c r="N204" s="55" t="n">
        <v>4</v>
      </c>
      <c r="O204" s="56" t="n">
        <f aca="false">SUM(L204:N204)/IF((3-COUNTIF(L204:N204,"NE")=0),1,(3-COUNTIF(L204:N204,"NE")))</f>
        <v>4</v>
      </c>
      <c r="P204" s="56" t="n">
        <f aca="false">IF(O204&lt;=2,0,O204)</f>
        <v>4</v>
      </c>
      <c r="Q204" s="57" t="n">
        <f aca="false">K204*P204</f>
        <v>18100.48</v>
      </c>
      <c r="R204" s="58" t="n">
        <f aca="false">$K$3</f>
        <v>4.94188619900111</v>
      </c>
      <c r="S204" s="59" t="n">
        <f aca="false">ROUNDDOWN(Q204*R204,2)</f>
        <v>89450.51</v>
      </c>
    </row>
    <row r="205" customFormat="false" ht="16.5" hidden="false" customHeight="true" outlineLevel="0" collapsed="false">
      <c r="B205" s="45" t="n">
        <v>200</v>
      </c>
      <c r="C205" s="46" t="s">
        <v>230</v>
      </c>
      <c r="D205" s="47" t="s">
        <v>31</v>
      </c>
      <c r="E205" s="48" t="n">
        <v>184</v>
      </c>
      <c r="F205" s="49" t="n">
        <v>4705.3</v>
      </c>
      <c r="G205" s="50" t="n">
        <v>176</v>
      </c>
      <c r="H205" s="51" t="n">
        <v>4152.21</v>
      </c>
      <c r="I205" s="52" t="n">
        <v>192</v>
      </c>
      <c r="J205" s="53" t="n">
        <v>4525.12</v>
      </c>
      <c r="K205" s="54" t="n">
        <f aca="false">(F205+H205+J205)/3</f>
        <v>4460.87666666667</v>
      </c>
      <c r="L205" s="55" t="n">
        <v>4</v>
      </c>
      <c r="M205" s="55" t="n">
        <v>4</v>
      </c>
      <c r="N205" s="55" t="n">
        <v>4</v>
      </c>
      <c r="O205" s="56" t="n">
        <f aca="false">SUM(L205:N205)/IF((3-COUNTIF(L205:N205,"NE")=0),1,(3-COUNTIF(L205:N205,"NE")))</f>
        <v>4</v>
      </c>
      <c r="P205" s="56" t="n">
        <f aca="false">IF(O205&lt;=2,0,O205)</f>
        <v>4</v>
      </c>
      <c r="Q205" s="57" t="n">
        <f aca="false">K205*P205</f>
        <v>17843.5066666667</v>
      </c>
      <c r="R205" s="58" t="n">
        <f aca="false">$K$3</f>
        <v>4.94188619900111</v>
      </c>
      <c r="S205" s="59" t="n">
        <f aca="false">ROUNDDOWN(Q205*R205,2)</f>
        <v>88180.57</v>
      </c>
    </row>
    <row r="206" customFormat="false" ht="16.5" hidden="false" customHeight="true" outlineLevel="0" collapsed="false">
      <c r="B206" s="60" t="n">
        <v>201</v>
      </c>
      <c r="C206" s="46" t="s">
        <v>231</v>
      </c>
      <c r="D206" s="47" t="s">
        <v>31</v>
      </c>
      <c r="E206" s="48" t="n">
        <v>176</v>
      </c>
      <c r="F206" s="49" t="n">
        <v>4344.94</v>
      </c>
      <c r="G206" s="50" t="n">
        <v>192</v>
      </c>
      <c r="H206" s="51" t="n">
        <v>4525.12</v>
      </c>
      <c r="I206" s="52" t="n">
        <v>184</v>
      </c>
      <c r="J206" s="53" t="n">
        <v>4332.39</v>
      </c>
      <c r="K206" s="54" t="n">
        <f aca="false">(F206+H206+J206)/3</f>
        <v>4400.81666666667</v>
      </c>
      <c r="L206" s="55" t="n">
        <v>4</v>
      </c>
      <c r="M206" s="55" t="n">
        <v>4</v>
      </c>
      <c r="N206" s="55" t="n">
        <v>4</v>
      </c>
      <c r="O206" s="56" t="n">
        <f aca="false">SUM(L206:N206)/IF((3-COUNTIF(L206:N206,"NE")=0),1,(3-COUNTIF(L206:N206,"NE")))</f>
        <v>4</v>
      </c>
      <c r="P206" s="56" t="n">
        <f aca="false">IF(O206&lt;=2,0,O206)</f>
        <v>4</v>
      </c>
      <c r="Q206" s="57" t="n">
        <f aca="false">K206*P206</f>
        <v>17603.2666666667</v>
      </c>
      <c r="R206" s="58" t="n">
        <f aca="false">$K$3</f>
        <v>4.94188619900111</v>
      </c>
      <c r="S206" s="59" t="n">
        <f aca="false">ROUNDDOWN(Q206*R206,2)</f>
        <v>86993.34</v>
      </c>
    </row>
    <row r="207" customFormat="false" ht="16.5" hidden="false" customHeight="true" outlineLevel="0" collapsed="false">
      <c r="B207" s="60" t="n">
        <v>202</v>
      </c>
      <c r="C207" s="46" t="s">
        <v>232</v>
      </c>
      <c r="D207" s="47" t="s">
        <v>31</v>
      </c>
      <c r="E207" s="48" t="n">
        <v>176</v>
      </c>
      <c r="F207" s="49" t="n">
        <v>4344.94</v>
      </c>
      <c r="G207" s="50" t="n">
        <v>192</v>
      </c>
      <c r="H207" s="51" t="n">
        <v>4525.12</v>
      </c>
      <c r="I207" s="52" t="n">
        <v>168</v>
      </c>
      <c r="J207" s="53" t="n">
        <v>3959.48</v>
      </c>
      <c r="K207" s="54" t="n">
        <f aca="false">(F207+H207+J207)/3</f>
        <v>4276.51333333333</v>
      </c>
      <c r="L207" s="55" t="n">
        <v>4</v>
      </c>
      <c r="M207" s="55" t="n">
        <v>4</v>
      </c>
      <c r="N207" s="55" t="n">
        <v>4</v>
      </c>
      <c r="O207" s="56" t="n">
        <f aca="false">SUM(L207:N207)/IF((3-COUNTIF(L207:N207,"NE")=0),1,(3-COUNTIF(L207:N207,"NE")))</f>
        <v>4</v>
      </c>
      <c r="P207" s="56" t="n">
        <f aca="false">IF(O207&lt;=2,0,O207)</f>
        <v>4</v>
      </c>
      <c r="Q207" s="57" t="n">
        <f aca="false">K207*P207</f>
        <v>17106.0533333333</v>
      </c>
      <c r="R207" s="58" t="n">
        <f aca="false">$K$3</f>
        <v>4.94188619900111</v>
      </c>
      <c r="S207" s="59" t="n">
        <f aca="false">ROUNDDOWN(Q207*R207,2)</f>
        <v>84536.16</v>
      </c>
    </row>
    <row r="208" customFormat="false" ht="16.5" hidden="false" customHeight="true" outlineLevel="0" collapsed="false">
      <c r="B208" s="60" t="n">
        <v>203</v>
      </c>
      <c r="C208" s="46" t="s">
        <v>233</v>
      </c>
      <c r="D208" s="47" t="s">
        <v>27</v>
      </c>
      <c r="E208" s="48" t="n">
        <v>172</v>
      </c>
      <c r="F208" s="49" t="n">
        <v>5137.46</v>
      </c>
      <c r="G208" s="50" t="n">
        <v>100</v>
      </c>
      <c r="H208" s="51" t="n">
        <v>5301.36</v>
      </c>
      <c r="I208" s="52" t="n">
        <v>184</v>
      </c>
      <c r="J208" s="53" t="n">
        <v>4923.4</v>
      </c>
      <c r="K208" s="54" t="n">
        <f aca="false">(F208+H208+J208)/3</f>
        <v>5120.74</v>
      </c>
      <c r="L208" s="55" t="n">
        <v>4</v>
      </c>
      <c r="M208" s="55" t="n">
        <v>4</v>
      </c>
      <c r="N208" s="55" t="n">
        <v>4</v>
      </c>
      <c r="O208" s="56" t="n">
        <f aca="false">SUM(L208:N208)/IF((3-COUNTIF(L208:N208,"NE")=0),1,(3-COUNTIF(L208:N208,"NE")))</f>
        <v>4</v>
      </c>
      <c r="P208" s="56" t="n">
        <f aca="false">IF(O208&lt;=2,0,O208)</f>
        <v>4</v>
      </c>
      <c r="Q208" s="57" t="n">
        <f aca="false">K208*P208</f>
        <v>20482.96</v>
      </c>
      <c r="R208" s="58" t="n">
        <f aca="false">$K$3</f>
        <v>4.94188619900111</v>
      </c>
      <c r="S208" s="59" t="n">
        <f aca="false">ROUNDDOWN(Q208*R208,2)</f>
        <v>101224.45</v>
      </c>
    </row>
    <row r="209" customFormat="false" ht="16.5" hidden="false" customHeight="true" outlineLevel="0" collapsed="false">
      <c r="B209" s="60" t="n">
        <v>204</v>
      </c>
      <c r="C209" s="46" t="s">
        <v>234</v>
      </c>
      <c r="D209" s="47" t="s">
        <v>41</v>
      </c>
      <c r="E209" s="48" t="n">
        <v>191.25</v>
      </c>
      <c r="F209" s="49" t="n">
        <v>6331.59</v>
      </c>
      <c r="G209" s="50" t="n">
        <v>191.25</v>
      </c>
      <c r="H209" s="51" t="n">
        <v>5935.87</v>
      </c>
      <c r="I209" s="52" t="n">
        <v>204</v>
      </c>
      <c r="J209" s="53" t="n">
        <v>6331.6</v>
      </c>
      <c r="K209" s="54" t="n">
        <f aca="false">(F209+H209+J209)/3</f>
        <v>6199.68666666667</v>
      </c>
      <c r="L209" s="55" t="n">
        <v>4</v>
      </c>
      <c r="M209" s="55" t="n">
        <v>4</v>
      </c>
      <c r="N209" s="55" t="n">
        <v>4</v>
      </c>
      <c r="O209" s="56" t="n">
        <f aca="false">SUM(L209:N209)/IF((3-COUNTIF(L209:N209,"NE")=0),1,(3-COUNTIF(L209:N209,"NE")))</f>
        <v>4</v>
      </c>
      <c r="P209" s="56" t="n">
        <f aca="false">IF(O209&lt;=2,0,O209)</f>
        <v>4</v>
      </c>
      <c r="Q209" s="57" t="n">
        <f aca="false">K209*P209</f>
        <v>24798.7466666667</v>
      </c>
      <c r="R209" s="58" t="n">
        <f aca="false">$K$3</f>
        <v>4.94188619900111</v>
      </c>
      <c r="S209" s="59" t="n">
        <f aca="false">ROUNDDOWN(Q209*R209,2)</f>
        <v>122552.58</v>
      </c>
    </row>
    <row r="210" customFormat="false" ht="16.5" hidden="false" customHeight="true" outlineLevel="0" collapsed="false">
      <c r="B210" s="60" t="n">
        <v>205</v>
      </c>
      <c r="C210" s="46" t="s">
        <v>235</v>
      </c>
      <c r="D210" s="47" t="s">
        <v>41</v>
      </c>
      <c r="E210" s="48" t="n">
        <v>204</v>
      </c>
      <c r="F210" s="49" t="n">
        <v>7123.05</v>
      </c>
      <c r="G210" s="50" t="n">
        <v>204</v>
      </c>
      <c r="H210" s="51" t="n">
        <v>6331.6</v>
      </c>
      <c r="I210" s="52" t="n">
        <v>178.5</v>
      </c>
      <c r="J210" s="53" t="n">
        <v>5540.15</v>
      </c>
      <c r="K210" s="54" t="n">
        <f aca="false">(F210+H210+J210)/3</f>
        <v>6331.6</v>
      </c>
      <c r="L210" s="55" t="n">
        <v>4</v>
      </c>
      <c r="M210" s="55" t="n">
        <v>4</v>
      </c>
      <c r="N210" s="55" t="n">
        <v>4</v>
      </c>
      <c r="O210" s="56" t="n">
        <f aca="false">SUM(L210:N210)/IF((3-COUNTIF(L210:N210,"NE")=0),1,(3-COUNTIF(L210:N210,"NE")))</f>
        <v>4</v>
      </c>
      <c r="P210" s="56" t="n">
        <f aca="false">IF(O210&lt;=2,0,O210)</f>
        <v>4</v>
      </c>
      <c r="Q210" s="57" t="n">
        <f aca="false">K210*P210</f>
        <v>25326.4</v>
      </c>
      <c r="R210" s="58" t="n">
        <f aca="false">$K$3</f>
        <v>4.94188619900111</v>
      </c>
      <c r="S210" s="59" t="n">
        <f aca="false">ROUNDDOWN(Q210*R210,2)</f>
        <v>125160.18</v>
      </c>
    </row>
    <row r="211" customFormat="false" ht="16.5" hidden="false" customHeight="true" outlineLevel="0" collapsed="false">
      <c r="B211" s="60" t="n">
        <v>206</v>
      </c>
      <c r="C211" s="46" t="s">
        <v>236</v>
      </c>
      <c r="D211" s="47" t="s">
        <v>41</v>
      </c>
      <c r="E211" s="48" t="n">
        <v>204</v>
      </c>
      <c r="F211" s="49" t="n">
        <v>7123.05</v>
      </c>
      <c r="G211" s="50" t="n">
        <v>153</v>
      </c>
      <c r="H211" s="51" t="n">
        <v>6242.75</v>
      </c>
      <c r="I211" s="52" t="n">
        <v>191.25</v>
      </c>
      <c r="J211" s="53" t="n">
        <v>5935.87</v>
      </c>
      <c r="K211" s="54" t="n">
        <f aca="false">(F211+H211+J211)/3</f>
        <v>6433.89</v>
      </c>
      <c r="L211" s="55" t="n">
        <v>4</v>
      </c>
      <c r="M211" s="55" t="n">
        <v>4</v>
      </c>
      <c r="N211" s="55" t="n">
        <v>4</v>
      </c>
      <c r="O211" s="56" t="n">
        <f aca="false">SUM(L211:N211)/IF((3-COUNTIF(L211:N211,"NE")=0),1,(3-COUNTIF(L211:N211,"NE")))</f>
        <v>4</v>
      </c>
      <c r="P211" s="56" t="n">
        <f aca="false">IF(O211&lt;=2,0,O211)</f>
        <v>4</v>
      </c>
      <c r="Q211" s="57" t="n">
        <f aca="false">K211*P211</f>
        <v>25735.56</v>
      </c>
      <c r="R211" s="58" t="n">
        <f aca="false">$K$3</f>
        <v>4.94188619900111</v>
      </c>
      <c r="S211" s="59" t="n">
        <f aca="false">ROUNDDOWN(Q211*R211,2)</f>
        <v>127182.2</v>
      </c>
    </row>
    <row r="212" customFormat="false" ht="16.5" hidden="false" customHeight="true" outlineLevel="0" collapsed="false">
      <c r="B212" s="45" t="n">
        <v>207</v>
      </c>
      <c r="C212" s="46" t="s">
        <v>237</v>
      </c>
      <c r="D212" s="47" t="s">
        <v>135</v>
      </c>
      <c r="E212" s="48" t="n">
        <v>186</v>
      </c>
      <c r="F212" s="49" t="n">
        <v>8839.98</v>
      </c>
      <c r="G212" s="50" t="n">
        <v>193</v>
      </c>
      <c r="H212" s="51" t="n">
        <v>10476.36</v>
      </c>
      <c r="I212" s="52" t="n">
        <v>141</v>
      </c>
      <c r="J212" s="53" t="n">
        <v>6140.08</v>
      </c>
      <c r="K212" s="54" t="n">
        <f aca="false">(F212+H212+J212)/3</f>
        <v>8485.47333333333</v>
      </c>
      <c r="L212" s="55" t="n">
        <v>4</v>
      </c>
      <c r="M212" s="55" t="n">
        <v>4</v>
      </c>
      <c r="N212" s="55" t="n">
        <v>4</v>
      </c>
      <c r="O212" s="56" t="n">
        <f aca="false">SUM(L212:N212)/IF((3-COUNTIF(L212:N212,"NE")=0),1,(3-COUNTIF(L212:N212,"NE")))</f>
        <v>4</v>
      </c>
      <c r="P212" s="56" t="n">
        <f aca="false">IF(O212&lt;=2,0,O212)</f>
        <v>4</v>
      </c>
      <c r="Q212" s="57" t="n">
        <f aca="false">K212*P212</f>
        <v>33941.8933333333</v>
      </c>
      <c r="R212" s="58" t="n">
        <f aca="false">$K$3</f>
        <v>4.94188619900111</v>
      </c>
      <c r="S212" s="59" t="n">
        <f aca="false">ROUNDDOWN(Q212*R212,2)</f>
        <v>167736.97</v>
      </c>
    </row>
    <row r="213" customFormat="false" ht="16.5" hidden="false" customHeight="true" outlineLevel="0" collapsed="false">
      <c r="B213" s="60" t="n">
        <v>208</v>
      </c>
      <c r="C213" s="46" t="s">
        <v>238</v>
      </c>
      <c r="D213" s="47" t="s">
        <v>41</v>
      </c>
      <c r="E213" s="48" t="n">
        <v>180</v>
      </c>
      <c r="F213" s="49" t="n">
        <v>6360.46</v>
      </c>
      <c r="G213" s="50" t="n">
        <v>152</v>
      </c>
      <c r="H213" s="51" t="n">
        <v>6190.97</v>
      </c>
      <c r="I213" s="52" t="n">
        <v>184</v>
      </c>
      <c r="J213" s="53" t="n">
        <v>5695.7</v>
      </c>
      <c r="K213" s="54" t="n">
        <f aca="false">(F213+H213+J213)/3</f>
        <v>6082.37666666667</v>
      </c>
      <c r="L213" s="55" t="n">
        <v>4</v>
      </c>
      <c r="M213" s="55" t="n">
        <v>4</v>
      </c>
      <c r="N213" s="55" t="n">
        <v>4</v>
      </c>
      <c r="O213" s="56" t="n">
        <f aca="false">SUM(L213:N213)/IF((3-COUNTIF(L213:N213,"NE")=0),1,(3-COUNTIF(L213:N213,"NE")))</f>
        <v>4</v>
      </c>
      <c r="P213" s="56" t="n">
        <f aca="false">IF(O213&lt;=2,0,O213)</f>
        <v>4</v>
      </c>
      <c r="Q213" s="57" t="n">
        <f aca="false">K213*P213</f>
        <v>24329.5066666667</v>
      </c>
      <c r="R213" s="58" t="n">
        <f aca="false">$K$3</f>
        <v>4.94188619900111</v>
      </c>
      <c r="S213" s="59" t="n">
        <f aca="false">ROUNDDOWN(Q213*R213,2)</f>
        <v>120233.65</v>
      </c>
    </row>
    <row r="214" customFormat="false" ht="16.5" hidden="false" customHeight="true" outlineLevel="0" collapsed="false">
      <c r="B214" s="60" t="n">
        <v>209</v>
      </c>
      <c r="C214" s="46" t="s">
        <v>239</v>
      </c>
      <c r="D214" s="47" t="s">
        <v>54</v>
      </c>
      <c r="E214" s="48" t="n">
        <v>180</v>
      </c>
      <c r="F214" s="49" t="n">
        <v>4931.79</v>
      </c>
      <c r="G214" s="50" t="n">
        <v>72</v>
      </c>
      <c r="H214" s="51" t="n">
        <v>1775.45</v>
      </c>
      <c r="I214" s="52"/>
      <c r="J214" s="53"/>
      <c r="K214" s="54" t="n">
        <f aca="false">(F214+H214+J214)/3</f>
        <v>2235.74666666667</v>
      </c>
      <c r="L214" s="55" t="n">
        <v>4</v>
      </c>
      <c r="M214" s="55" t="n">
        <v>4</v>
      </c>
      <c r="N214" s="62" t="s">
        <v>25</v>
      </c>
      <c r="O214" s="56" t="n">
        <f aca="false">SUM(L214:N214)/IF((3-COUNTIF(L214:N214,"NE")=0),1,(3-COUNTIF(L214:N214,"NE")))</f>
        <v>4</v>
      </c>
      <c r="P214" s="56" t="n">
        <f aca="false">IF(O214&lt;=2,0,O214)</f>
        <v>4</v>
      </c>
      <c r="Q214" s="57" t="n">
        <f aca="false">K214*P214</f>
        <v>8942.98666666667</v>
      </c>
      <c r="R214" s="58" t="n">
        <f aca="false">$K$3</f>
        <v>4.94188619900111</v>
      </c>
      <c r="S214" s="59" t="n">
        <f aca="false">ROUNDDOWN(Q214*R214,2)</f>
        <v>44195.22</v>
      </c>
    </row>
    <row r="215" customFormat="false" ht="16.5" hidden="false" customHeight="true" outlineLevel="0" collapsed="false">
      <c r="B215" s="60" t="n">
        <v>210</v>
      </c>
      <c r="C215" s="46" t="s">
        <v>240</v>
      </c>
      <c r="D215" s="47" t="s">
        <v>19</v>
      </c>
      <c r="E215" s="48" t="n">
        <v>186</v>
      </c>
      <c r="F215" s="49" t="n">
        <v>7348.9</v>
      </c>
      <c r="G215" s="50" t="n">
        <v>123</v>
      </c>
      <c r="H215" s="51" t="n">
        <v>6765.56</v>
      </c>
      <c r="I215" s="52" t="n">
        <v>0</v>
      </c>
      <c r="J215" s="53" t="n">
        <v>0</v>
      </c>
      <c r="K215" s="54" t="n">
        <f aca="false">(F215+H215+J215)/3</f>
        <v>4704.82</v>
      </c>
      <c r="L215" s="55" t="n">
        <v>4</v>
      </c>
      <c r="M215" s="55" t="n">
        <v>4</v>
      </c>
      <c r="N215" s="62" t="s">
        <v>25</v>
      </c>
      <c r="O215" s="56" t="n">
        <f aca="false">SUM(L215:N215)/IF((3-COUNTIF(L215:N215,"NE")=0),1,(3-COUNTIF(L215:N215,"NE")))</f>
        <v>4</v>
      </c>
      <c r="P215" s="56" t="n">
        <f aca="false">IF(O215&lt;=2,0,O215)</f>
        <v>4</v>
      </c>
      <c r="Q215" s="57" t="n">
        <f aca="false">K215*P215</f>
        <v>18819.28</v>
      </c>
      <c r="R215" s="58" t="n">
        <f aca="false">$K$3</f>
        <v>4.94188619900111</v>
      </c>
      <c r="S215" s="59" t="n">
        <f aca="false">ROUNDDOWN(Q215*R215,2)</f>
        <v>93002.74</v>
      </c>
    </row>
    <row r="216" customFormat="false" ht="16.5" hidden="false" customHeight="true" outlineLevel="0" collapsed="false">
      <c r="B216" s="60" t="n">
        <v>211</v>
      </c>
      <c r="C216" s="46" t="s">
        <v>241</v>
      </c>
      <c r="D216" s="47" t="s">
        <v>29</v>
      </c>
      <c r="E216" s="48" t="n">
        <v>186</v>
      </c>
      <c r="F216" s="49" t="n">
        <v>9266</v>
      </c>
      <c r="G216" s="50" t="n">
        <v>96</v>
      </c>
      <c r="H216" s="51" t="n">
        <v>8780.1</v>
      </c>
      <c r="I216" s="52" t="n">
        <v>185</v>
      </c>
      <c r="J216" s="53" t="n">
        <v>8444.39</v>
      </c>
      <c r="K216" s="54" t="n">
        <f aca="false">(F216+H216+J216)/3</f>
        <v>8830.16333333333</v>
      </c>
      <c r="L216" s="55" t="n">
        <v>4</v>
      </c>
      <c r="M216" s="55" t="n">
        <v>4</v>
      </c>
      <c r="N216" s="55" t="n">
        <v>4</v>
      </c>
      <c r="O216" s="56" t="n">
        <f aca="false">SUM(L216:N216)/IF((3-COUNTIF(L216:N216,"NE")=0),1,(3-COUNTIF(L216:N216,"NE")))</f>
        <v>4</v>
      </c>
      <c r="P216" s="56" t="n">
        <f aca="false">IF(O216&lt;=2,0,O216)</f>
        <v>4</v>
      </c>
      <c r="Q216" s="57" t="n">
        <f aca="false">K216*P216</f>
        <v>35320.6533333333</v>
      </c>
      <c r="R216" s="58" t="n">
        <f aca="false">$K$3</f>
        <v>4.94188619900111</v>
      </c>
      <c r="S216" s="59" t="n">
        <f aca="false">ROUNDDOWN(Q216*R216,2)</f>
        <v>174550.64</v>
      </c>
    </row>
    <row r="217" customFormat="false" ht="16.5" hidden="false" customHeight="true" outlineLevel="0" collapsed="false">
      <c r="B217" s="60" t="n">
        <v>212</v>
      </c>
      <c r="C217" s="46" t="s">
        <v>242</v>
      </c>
      <c r="D217" s="47" t="s">
        <v>146</v>
      </c>
      <c r="E217" s="48" t="n">
        <v>124</v>
      </c>
      <c r="F217" s="49" t="n">
        <v>8494.95</v>
      </c>
      <c r="G217" s="50" t="n">
        <v>193</v>
      </c>
      <c r="H217" s="51" t="n">
        <v>7999.48</v>
      </c>
      <c r="I217" s="52" t="n">
        <v>185</v>
      </c>
      <c r="J217" s="53" t="n">
        <v>7667.89</v>
      </c>
      <c r="K217" s="54" t="n">
        <f aca="false">(F217+H217+J217)/3</f>
        <v>8054.10666666667</v>
      </c>
      <c r="L217" s="55" t="n">
        <v>4</v>
      </c>
      <c r="M217" s="55" t="n">
        <v>4</v>
      </c>
      <c r="N217" s="55" t="n">
        <v>4</v>
      </c>
      <c r="O217" s="56" t="n">
        <f aca="false">SUM(L217:N217)/IF((3-COUNTIF(L217:N217,"NE")=0),1,(3-COUNTIF(L217:N217,"NE")))</f>
        <v>4</v>
      </c>
      <c r="P217" s="56" t="n">
        <f aca="false">IF(O217&lt;=2,0,O217)</f>
        <v>4</v>
      </c>
      <c r="Q217" s="57" t="n">
        <f aca="false">K217*P217</f>
        <v>32216.4266666667</v>
      </c>
      <c r="R217" s="58" t="n">
        <f aca="false">$K$3</f>
        <v>4.94188619900111</v>
      </c>
      <c r="S217" s="59" t="n">
        <f aca="false">ROUNDDOWN(Q217*R217,2)</f>
        <v>159209.91</v>
      </c>
    </row>
    <row r="218" customFormat="false" ht="16.5" hidden="false" customHeight="true" outlineLevel="0" collapsed="false">
      <c r="B218" s="60" t="n">
        <v>213</v>
      </c>
      <c r="C218" s="46" t="s">
        <v>243</v>
      </c>
      <c r="D218" s="47" t="s">
        <v>19</v>
      </c>
      <c r="E218" s="48" t="n">
        <v>186</v>
      </c>
      <c r="F218" s="49" t="n">
        <v>7348.9</v>
      </c>
      <c r="G218" s="50" t="n">
        <v>193</v>
      </c>
      <c r="H218" s="51" t="n">
        <v>6986.88</v>
      </c>
      <c r="I218" s="52" t="n">
        <v>185</v>
      </c>
      <c r="J218" s="53" t="n">
        <v>6697.27</v>
      </c>
      <c r="K218" s="54" t="n">
        <f aca="false">(F218+H218+J218)/3</f>
        <v>7011.01666666667</v>
      </c>
      <c r="L218" s="55" t="n">
        <v>4</v>
      </c>
      <c r="M218" s="55" t="n">
        <v>4</v>
      </c>
      <c r="N218" s="55" t="n">
        <v>4</v>
      </c>
      <c r="O218" s="56" t="n">
        <f aca="false">SUM(L218:N218)/IF((3-COUNTIF(L218:N218,"NE")=0),1,(3-COUNTIF(L218:N218,"NE")))</f>
        <v>4</v>
      </c>
      <c r="P218" s="56" t="n">
        <f aca="false">IF(O218&lt;=2,0,O218)</f>
        <v>4</v>
      </c>
      <c r="Q218" s="57" t="n">
        <f aca="false">K218*P218</f>
        <v>28044.0666666667</v>
      </c>
      <c r="R218" s="58" t="n">
        <f aca="false">$K$3</f>
        <v>4.94188619900111</v>
      </c>
      <c r="S218" s="59" t="n">
        <f aca="false">ROUNDDOWN(Q218*R218,2)</f>
        <v>138590.58</v>
      </c>
    </row>
    <row r="219" customFormat="false" ht="16.5" hidden="false" customHeight="true" outlineLevel="0" collapsed="false">
      <c r="B219" s="45" t="n">
        <v>214</v>
      </c>
      <c r="C219" s="46" t="s">
        <v>244</v>
      </c>
      <c r="D219" s="47" t="s">
        <v>19</v>
      </c>
      <c r="E219" s="48" t="n">
        <v>186</v>
      </c>
      <c r="F219" s="49" t="n">
        <v>7348.9</v>
      </c>
      <c r="G219" s="50" t="n">
        <v>193</v>
      </c>
      <c r="H219" s="51" t="n">
        <v>6986.88</v>
      </c>
      <c r="I219" s="52" t="n">
        <v>185</v>
      </c>
      <c r="J219" s="53" t="n">
        <v>6697.27</v>
      </c>
      <c r="K219" s="54" t="n">
        <f aca="false">(F219+H219+J219)/3</f>
        <v>7011.01666666667</v>
      </c>
      <c r="L219" s="55" t="n">
        <v>4</v>
      </c>
      <c r="M219" s="55" t="n">
        <v>3</v>
      </c>
      <c r="N219" s="55" t="n">
        <v>4</v>
      </c>
      <c r="O219" s="56" t="n">
        <f aca="false">SUM(L219:N219)/IF((3-COUNTIF(L219:N219,"NE")=0),1,(3-COUNTIF(L219:N219,"NE")))</f>
        <v>3.66666666666667</v>
      </c>
      <c r="P219" s="56" t="n">
        <f aca="false">IF(O219&lt;=2,0,O219)</f>
        <v>3.66666666666667</v>
      </c>
      <c r="Q219" s="57" t="n">
        <f aca="false">K219*P219</f>
        <v>25707.0611111111</v>
      </c>
      <c r="R219" s="58" t="n">
        <f aca="false">$K$3</f>
        <v>4.94188619900111</v>
      </c>
      <c r="S219" s="59" t="n">
        <f aca="false">ROUNDDOWN(Q219*R219,2)</f>
        <v>127041.37</v>
      </c>
    </row>
    <row r="220" customFormat="false" ht="16.5" hidden="false" customHeight="true" outlineLevel="0" collapsed="false">
      <c r="B220" s="60" t="n">
        <v>215</v>
      </c>
      <c r="C220" s="61" t="s">
        <v>245</v>
      </c>
      <c r="D220" s="47" t="s">
        <v>19</v>
      </c>
      <c r="E220" s="48"/>
      <c r="F220" s="49"/>
      <c r="G220" s="50" t="n">
        <v>176</v>
      </c>
      <c r="H220" s="51" t="n">
        <v>6371.46</v>
      </c>
      <c r="I220" s="52" t="n">
        <v>185</v>
      </c>
      <c r="J220" s="53" t="n">
        <v>6697.27</v>
      </c>
      <c r="K220" s="54" t="n">
        <f aca="false">(F220+H220+J220)/3</f>
        <v>4356.24333333333</v>
      </c>
      <c r="L220" s="62" t="s">
        <v>25</v>
      </c>
      <c r="M220" s="55" t="n">
        <v>4</v>
      </c>
      <c r="N220" s="55" t="n">
        <v>4</v>
      </c>
      <c r="O220" s="56" t="n">
        <f aca="false">SUM(L220:N220)/IF((3-COUNTIF(L220:N220,"NE")=0),1,(3-COUNTIF(L220:N220,"NE")))</f>
        <v>4</v>
      </c>
      <c r="P220" s="56" t="n">
        <f aca="false">IF(O220&lt;=2,0,O220)</f>
        <v>4</v>
      </c>
      <c r="Q220" s="57" t="n">
        <f aca="false">K220*P220</f>
        <v>17424.9733333333</v>
      </c>
      <c r="R220" s="58" t="n">
        <f aca="false">$K$3</f>
        <v>4.94188619900111</v>
      </c>
      <c r="S220" s="59" t="n">
        <f aca="false">ROUNDDOWN(Q220*R220,2)</f>
        <v>86112.23</v>
      </c>
    </row>
    <row r="221" customFormat="false" ht="16.5" hidden="false" customHeight="true" outlineLevel="0" collapsed="false">
      <c r="B221" s="60" t="n">
        <v>216</v>
      </c>
      <c r="C221" s="64" t="s">
        <v>246</v>
      </c>
      <c r="D221" s="47" t="s">
        <v>41</v>
      </c>
      <c r="E221" s="48"/>
      <c r="F221" s="49"/>
      <c r="G221" s="50"/>
      <c r="H221" s="51"/>
      <c r="I221" s="52" t="n">
        <v>185</v>
      </c>
      <c r="J221" s="53" t="n">
        <v>5726.65</v>
      </c>
      <c r="K221" s="54" t="n">
        <f aca="false">(F221+H221+J221)/3</f>
        <v>1908.88333333333</v>
      </c>
      <c r="L221" s="62" t="s">
        <v>25</v>
      </c>
      <c r="M221" s="62" t="s">
        <v>25</v>
      </c>
      <c r="N221" s="55" t="n">
        <v>4</v>
      </c>
      <c r="O221" s="56" t="n">
        <f aca="false">SUM(L221:N221)/IF((3-COUNTIF(L221:N221,"NE")=0),1,(3-COUNTIF(L221:N221,"NE")))</f>
        <v>4</v>
      </c>
      <c r="P221" s="56" t="n">
        <f aca="false">IF(O221&lt;=2,0,O221)</f>
        <v>4</v>
      </c>
      <c r="Q221" s="57" t="n">
        <f aca="false">K221*P221</f>
        <v>7635.53333333333</v>
      </c>
      <c r="R221" s="58" t="n">
        <f aca="false">$K$3</f>
        <v>4.94188619900111</v>
      </c>
      <c r="S221" s="59" t="n">
        <f aca="false">ROUNDDOWN(Q221*R221,2)</f>
        <v>37733.93</v>
      </c>
    </row>
    <row r="222" customFormat="false" ht="16.5" hidden="false" customHeight="true" outlineLevel="0" collapsed="false">
      <c r="B222" s="45" t="n">
        <v>217</v>
      </c>
      <c r="C222" s="64" t="s">
        <v>247</v>
      </c>
      <c r="D222" s="47" t="s">
        <v>41</v>
      </c>
      <c r="E222" s="48"/>
      <c r="F222" s="49"/>
      <c r="G222" s="50"/>
      <c r="H222" s="51"/>
      <c r="I222" s="52" t="n">
        <v>35</v>
      </c>
      <c r="J222" s="53" t="n">
        <v>1083.42</v>
      </c>
      <c r="K222" s="54" t="n">
        <f aca="false">(F222+H222+J222)/3</f>
        <v>361.14</v>
      </c>
      <c r="L222" s="62" t="s">
        <v>25</v>
      </c>
      <c r="M222" s="62" t="s">
        <v>25</v>
      </c>
      <c r="N222" s="55" t="n">
        <v>4</v>
      </c>
      <c r="O222" s="56" t="n">
        <f aca="false">SUM(L222:N222)/IF((3-COUNTIF(L222:N222,"NE")=0),1,(3-COUNTIF(L222:N222,"NE")))</f>
        <v>4</v>
      </c>
      <c r="P222" s="56" t="n">
        <f aca="false">IF(O222&lt;=2,0,O222)</f>
        <v>4</v>
      </c>
      <c r="Q222" s="57" t="n">
        <f aca="false">K222*P222</f>
        <v>1444.56</v>
      </c>
      <c r="R222" s="58" t="n">
        <f aca="false">$K$3</f>
        <v>4.94188619900111</v>
      </c>
      <c r="S222" s="59" t="n">
        <f aca="false">ROUNDDOWN(Q222*R222,2)</f>
        <v>7138.85</v>
      </c>
    </row>
    <row r="223" customFormat="false" ht="16.5" hidden="false" customHeight="true" outlineLevel="0" collapsed="false">
      <c r="B223" s="60" t="n">
        <v>218</v>
      </c>
      <c r="C223" s="46" t="s">
        <v>248</v>
      </c>
      <c r="D223" s="47" t="s">
        <v>102</v>
      </c>
      <c r="E223" s="48" t="n">
        <v>186</v>
      </c>
      <c r="F223" s="49" t="n">
        <v>4366.74</v>
      </c>
      <c r="G223" s="50" t="n">
        <v>193</v>
      </c>
      <c r="H223" s="51" t="n">
        <v>4151.63</v>
      </c>
      <c r="I223" s="52" t="n">
        <v>185</v>
      </c>
      <c r="J223" s="53" t="n">
        <v>3979.54</v>
      </c>
      <c r="K223" s="54" t="n">
        <f aca="false">(F223+H223+J223)/3</f>
        <v>4165.97</v>
      </c>
      <c r="L223" s="55" t="n">
        <v>4</v>
      </c>
      <c r="M223" s="55" t="n">
        <v>4</v>
      </c>
      <c r="N223" s="55" t="n">
        <v>4</v>
      </c>
      <c r="O223" s="56" t="n">
        <f aca="false">SUM(L223:N223)/IF((3-COUNTIF(L223:N223,"NE")=0),1,(3-COUNTIF(L223:N223,"NE")))</f>
        <v>4</v>
      </c>
      <c r="P223" s="56" t="n">
        <f aca="false">IF(O223&lt;=2,0,O223)</f>
        <v>4</v>
      </c>
      <c r="Q223" s="57" t="n">
        <f aca="false">K223*P223</f>
        <v>16663.88</v>
      </c>
      <c r="R223" s="58" t="n">
        <f aca="false">$K$3</f>
        <v>4.94188619900111</v>
      </c>
      <c r="S223" s="59" t="n">
        <f aca="false">ROUNDDOWN(Q223*R223,2)</f>
        <v>82350.99</v>
      </c>
    </row>
    <row r="224" customFormat="false" ht="16.5" hidden="false" customHeight="true" outlineLevel="0" collapsed="false">
      <c r="B224" s="60" t="n">
        <v>219</v>
      </c>
      <c r="C224" s="46" t="s">
        <v>249</v>
      </c>
      <c r="D224" s="47" t="s">
        <v>54</v>
      </c>
      <c r="E224" s="48" t="n">
        <v>186</v>
      </c>
      <c r="F224" s="49" t="n">
        <v>5005.77</v>
      </c>
      <c r="G224" s="50" t="n">
        <v>193</v>
      </c>
      <c r="H224" s="51" t="n">
        <v>4759.18</v>
      </c>
      <c r="I224" s="52" t="n">
        <v>185</v>
      </c>
      <c r="J224" s="53" t="n">
        <v>4561.91</v>
      </c>
      <c r="K224" s="54" t="n">
        <f aca="false">(F224+H224+J224)/3</f>
        <v>4775.62</v>
      </c>
      <c r="L224" s="55" t="n">
        <v>4</v>
      </c>
      <c r="M224" s="55" t="n">
        <v>4</v>
      </c>
      <c r="N224" s="55" t="n">
        <v>4</v>
      </c>
      <c r="O224" s="56" t="n">
        <f aca="false">SUM(L224:N224)/IF((3-COUNTIF(L224:N224,"NE")=0),1,(3-COUNTIF(L224:N224,"NE")))</f>
        <v>4</v>
      </c>
      <c r="P224" s="56" t="n">
        <f aca="false">IF(O224&lt;=2,0,O224)</f>
        <v>4</v>
      </c>
      <c r="Q224" s="57" t="n">
        <f aca="false">K224*P224</f>
        <v>19102.48</v>
      </c>
      <c r="R224" s="58" t="n">
        <f aca="false">$K$3</f>
        <v>4.94188619900111</v>
      </c>
      <c r="S224" s="59" t="n">
        <f aca="false">ROUNDDOWN(Q224*R224,2)</f>
        <v>94402.28</v>
      </c>
    </row>
    <row r="225" customFormat="false" ht="16.5" hidden="false" customHeight="true" outlineLevel="0" collapsed="false">
      <c r="B225" s="60" t="n">
        <v>220</v>
      </c>
      <c r="C225" s="46" t="s">
        <v>250</v>
      </c>
      <c r="D225" s="47" t="s">
        <v>19</v>
      </c>
      <c r="E225" s="48" t="n">
        <v>186</v>
      </c>
      <c r="F225" s="49" t="n">
        <v>7348.9</v>
      </c>
      <c r="G225" s="50" t="n">
        <v>193</v>
      </c>
      <c r="H225" s="51" t="n">
        <v>6986.88</v>
      </c>
      <c r="I225" s="52" t="n">
        <v>185</v>
      </c>
      <c r="J225" s="53" t="n">
        <v>6697.27</v>
      </c>
      <c r="K225" s="54" t="n">
        <f aca="false">(F225+H225+J225)/3</f>
        <v>7011.01666666667</v>
      </c>
      <c r="L225" s="55" t="n">
        <v>4</v>
      </c>
      <c r="M225" s="55" t="n">
        <v>4</v>
      </c>
      <c r="N225" s="55" t="n">
        <v>4</v>
      </c>
      <c r="O225" s="56" t="n">
        <f aca="false">SUM(L225:N225)/IF((3-COUNTIF(L225:N225,"NE")=0),1,(3-COUNTIF(L225:N225,"NE")))</f>
        <v>4</v>
      </c>
      <c r="P225" s="56" t="n">
        <f aca="false">IF(O225&lt;=2,0,O225)</f>
        <v>4</v>
      </c>
      <c r="Q225" s="57" t="n">
        <f aca="false">K225*P225</f>
        <v>28044.0666666667</v>
      </c>
      <c r="R225" s="58" t="n">
        <f aca="false">$K$3</f>
        <v>4.94188619900111</v>
      </c>
      <c r="S225" s="59" t="n">
        <f aca="false">ROUNDDOWN(Q225*R225,2)</f>
        <v>138590.58</v>
      </c>
    </row>
    <row r="226" customFormat="false" ht="16.5" hidden="false" customHeight="true" outlineLevel="0" collapsed="false">
      <c r="B226" s="60" t="n">
        <v>221</v>
      </c>
      <c r="C226" s="46" t="s">
        <v>251</v>
      </c>
      <c r="D226" s="47" t="s">
        <v>19</v>
      </c>
      <c r="E226" s="48" t="n">
        <v>186</v>
      </c>
      <c r="F226" s="49" t="n">
        <v>7348.9</v>
      </c>
      <c r="G226" s="50" t="n">
        <v>193</v>
      </c>
      <c r="H226" s="51" t="n">
        <v>6986.88</v>
      </c>
      <c r="I226" s="52" t="n">
        <v>185</v>
      </c>
      <c r="J226" s="53" t="n">
        <v>6697.27</v>
      </c>
      <c r="K226" s="54" t="n">
        <f aca="false">(F226+H226+J226)/3</f>
        <v>7011.01666666667</v>
      </c>
      <c r="L226" s="55" t="n">
        <v>4</v>
      </c>
      <c r="M226" s="55" t="n">
        <v>4</v>
      </c>
      <c r="N226" s="55" t="n">
        <v>4</v>
      </c>
      <c r="O226" s="56" t="n">
        <f aca="false">SUM(L226:N226)/IF((3-COUNTIF(L226:N226,"NE")=0),1,(3-COUNTIF(L226:N226,"NE")))</f>
        <v>4</v>
      </c>
      <c r="P226" s="56" t="n">
        <f aca="false">IF(O226&lt;=2,0,O226)</f>
        <v>4</v>
      </c>
      <c r="Q226" s="57" t="n">
        <f aca="false">K226*P226</f>
        <v>28044.0666666667</v>
      </c>
      <c r="R226" s="58" t="n">
        <f aca="false">$K$3</f>
        <v>4.94188619900111</v>
      </c>
      <c r="S226" s="59" t="n">
        <f aca="false">ROUNDDOWN(Q226*R226,2)</f>
        <v>138590.58</v>
      </c>
    </row>
    <row r="227" customFormat="false" ht="16.5" hidden="false" customHeight="true" outlineLevel="0" collapsed="false">
      <c r="B227" s="60" t="n">
        <v>222</v>
      </c>
      <c r="C227" s="46" t="s">
        <v>252</v>
      </c>
      <c r="D227" s="47" t="s">
        <v>29</v>
      </c>
      <c r="E227" s="48" t="n">
        <v>0</v>
      </c>
      <c r="F227" s="49" t="n">
        <v>0</v>
      </c>
      <c r="G227" s="50"/>
      <c r="H227" s="51"/>
      <c r="I227" s="66"/>
      <c r="J227" s="66"/>
      <c r="K227" s="54" t="n">
        <f aca="false">(F227+H227+J227)/3</f>
        <v>0</v>
      </c>
      <c r="L227" s="62" t="s">
        <v>25</v>
      </c>
      <c r="M227" s="62" t="s">
        <v>25</v>
      </c>
      <c r="N227" s="62" t="s">
        <v>25</v>
      </c>
      <c r="O227" s="56" t="n">
        <f aca="false">SUM(L227:N227)/IF((3-COUNTIF(L227:N227,"NE")=0),1,(3-COUNTIF(L227:N227,"NE")))</f>
        <v>0</v>
      </c>
      <c r="P227" s="56" t="n">
        <f aca="false">IF(O227&lt;=2,0,O227)</f>
        <v>0</v>
      </c>
      <c r="Q227" s="57" t="n">
        <f aca="false">K227*P227</f>
        <v>0</v>
      </c>
      <c r="R227" s="58" t="n">
        <f aca="false">$K$3</f>
        <v>4.94188619900111</v>
      </c>
      <c r="S227" s="59" t="n">
        <f aca="false">ROUNDDOWN(Q227*R227,2)</f>
        <v>0</v>
      </c>
    </row>
    <row r="228" customFormat="false" ht="16.5" hidden="false" customHeight="true" outlineLevel="0" collapsed="false">
      <c r="B228" s="60" t="n">
        <v>223</v>
      </c>
      <c r="C228" s="64" t="s">
        <v>253</v>
      </c>
      <c r="D228" s="47" t="s">
        <v>29</v>
      </c>
      <c r="E228" s="48"/>
      <c r="F228" s="49"/>
      <c r="G228" s="50"/>
      <c r="H228" s="51"/>
      <c r="I228" s="52" t="n">
        <v>88</v>
      </c>
      <c r="J228" s="53" t="n">
        <v>4016.79</v>
      </c>
      <c r="K228" s="54" t="n">
        <f aca="false">(F228+H228+J228)/3</f>
        <v>1338.93</v>
      </c>
      <c r="L228" s="62" t="s">
        <v>25</v>
      </c>
      <c r="M228" s="62" t="s">
        <v>25</v>
      </c>
      <c r="N228" s="55" t="n">
        <v>4</v>
      </c>
      <c r="O228" s="56" t="n">
        <f aca="false">SUM(L228:N228)/IF((3-COUNTIF(L228:N228,"NE")=0),1,(3-COUNTIF(L228:N228,"NE")))</f>
        <v>4</v>
      </c>
      <c r="P228" s="56" t="n">
        <f aca="false">IF(O228&lt;=2,0,O228)</f>
        <v>4</v>
      </c>
      <c r="Q228" s="57" t="n">
        <f aca="false">K228*P228</f>
        <v>5355.72</v>
      </c>
      <c r="R228" s="58" t="n">
        <f aca="false">$K$3</f>
        <v>4.94188619900111</v>
      </c>
      <c r="S228" s="59" t="n">
        <f aca="false">ROUNDDOWN(Q228*R228,2)</f>
        <v>26467.35</v>
      </c>
    </row>
    <row r="229" customFormat="false" ht="16.5" hidden="false" customHeight="true" outlineLevel="0" collapsed="false">
      <c r="B229" s="45" t="n">
        <v>224</v>
      </c>
      <c r="C229" s="46" t="s">
        <v>254</v>
      </c>
      <c r="D229" s="47" t="s">
        <v>54</v>
      </c>
      <c r="E229" s="48" t="n">
        <v>186</v>
      </c>
      <c r="F229" s="49" t="n">
        <v>6172.72</v>
      </c>
      <c r="G229" s="50" t="n">
        <v>149</v>
      </c>
      <c r="H229" s="51" t="n">
        <v>3674.19</v>
      </c>
      <c r="I229" s="52" t="n">
        <v>185</v>
      </c>
      <c r="J229" s="53" t="n">
        <v>4561.91</v>
      </c>
      <c r="K229" s="54" t="n">
        <f aca="false">(F229+H229+J229)/3</f>
        <v>4802.94</v>
      </c>
      <c r="L229" s="55" t="n">
        <v>4</v>
      </c>
      <c r="M229" s="55" t="n">
        <v>4</v>
      </c>
      <c r="N229" s="55" t="n">
        <v>4</v>
      </c>
      <c r="O229" s="56" t="n">
        <f aca="false">SUM(L229:N229)/IF((3-COUNTIF(L229:N229,"NE")=0),1,(3-COUNTIF(L229:N229,"NE")))</f>
        <v>4</v>
      </c>
      <c r="P229" s="56" t="n">
        <f aca="false">IF(O229&lt;=2,0,O229)</f>
        <v>4</v>
      </c>
      <c r="Q229" s="57" t="n">
        <f aca="false">K229*P229</f>
        <v>19211.76</v>
      </c>
      <c r="R229" s="58" t="n">
        <f aca="false">$K$3</f>
        <v>4.94188619900111</v>
      </c>
      <c r="S229" s="59" t="n">
        <f aca="false">ROUNDDOWN(Q229*R229,2)</f>
        <v>94942.33</v>
      </c>
    </row>
    <row r="230" customFormat="false" ht="16.5" hidden="false" customHeight="true" outlineLevel="0" collapsed="false">
      <c r="B230" s="60" t="n">
        <v>225</v>
      </c>
      <c r="C230" s="46" t="s">
        <v>255</v>
      </c>
      <c r="D230" s="47" t="s">
        <v>54</v>
      </c>
      <c r="E230" s="48" t="n">
        <v>106</v>
      </c>
      <c r="F230" s="49" t="n">
        <v>4948.15</v>
      </c>
      <c r="G230" s="50" t="n">
        <v>193</v>
      </c>
      <c r="H230" s="51" t="n">
        <v>4759.18</v>
      </c>
      <c r="I230" s="52" t="n">
        <v>185</v>
      </c>
      <c r="J230" s="53" t="n">
        <v>4561.91</v>
      </c>
      <c r="K230" s="54" t="n">
        <f aca="false">(F230+H230+J230)/3</f>
        <v>4756.41333333333</v>
      </c>
      <c r="L230" s="55" t="n">
        <v>4</v>
      </c>
      <c r="M230" s="55" t="n">
        <v>4</v>
      </c>
      <c r="N230" s="55" t="n">
        <v>4</v>
      </c>
      <c r="O230" s="56" t="n">
        <f aca="false">SUM(L230:N230)/IF((3-COUNTIF(L230:N230,"NE")=0),1,(3-COUNTIF(L230:N230,"NE")))</f>
        <v>4</v>
      </c>
      <c r="P230" s="56" t="n">
        <f aca="false">IF(O230&lt;=2,0,O230)</f>
        <v>4</v>
      </c>
      <c r="Q230" s="57" t="n">
        <f aca="false">K230*P230</f>
        <v>19025.6533333333</v>
      </c>
      <c r="R230" s="58" t="n">
        <f aca="false">$K$3</f>
        <v>4.94188619900111</v>
      </c>
      <c r="S230" s="59" t="n">
        <f aca="false">ROUNDDOWN(Q230*R230,2)</f>
        <v>94022.61</v>
      </c>
    </row>
    <row r="231" customFormat="false" ht="16.5" hidden="false" customHeight="true" outlineLevel="0" collapsed="false">
      <c r="B231" s="60" t="n">
        <v>226</v>
      </c>
      <c r="C231" s="46" t="s">
        <v>256</v>
      </c>
      <c r="D231" s="47" t="s">
        <v>146</v>
      </c>
      <c r="E231" s="48" t="n">
        <v>186</v>
      </c>
      <c r="F231" s="49" t="n">
        <v>8413.96</v>
      </c>
      <c r="G231" s="50" t="n">
        <v>193</v>
      </c>
      <c r="H231" s="51" t="n">
        <v>7999.48</v>
      </c>
      <c r="I231" s="52" t="n">
        <v>185</v>
      </c>
      <c r="J231" s="53" t="n">
        <v>7667.89</v>
      </c>
      <c r="K231" s="54" t="n">
        <f aca="false">(F231+H231+J231)/3</f>
        <v>8027.11</v>
      </c>
      <c r="L231" s="55" t="n">
        <v>4</v>
      </c>
      <c r="M231" s="55" t="n">
        <v>4</v>
      </c>
      <c r="N231" s="55" t="n">
        <v>4</v>
      </c>
      <c r="O231" s="56" t="n">
        <f aca="false">SUM(L231:N231)/IF((3-COUNTIF(L231:N231,"NE")=0),1,(3-COUNTIF(L231:N231,"NE")))</f>
        <v>4</v>
      </c>
      <c r="P231" s="56" t="n">
        <f aca="false">IF(O231&lt;=2,0,O231)</f>
        <v>4</v>
      </c>
      <c r="Q231" s="57" t="n">
        <f aca="false">K231*P231</f>
        <v>32108.44</v>
      </c>
      <c r="R231" s="58" t="n">
        <f aca="false">$K$3</f>
        <v>4.94188619900111</v>
      </c>
      <c r="S231" s="59" t="n">
        <f aca="false">ROUNDDOWN(Q231*R231,2)</f>
        <v>158676.25</v>
      </c>
    </row>
    <row r="232" customFormat="false" ht="16.5" hidden="false" customHeight="true" outlineLevel="0" collapsed="false">
      <c r="B232" s="60" t="n">
        <v>227</v>
      </c>
      <c r="C232" s="46" t="s">
        <v>257</v>
      </c>
      <c r="D232" s="47" t="s">
        <v>41</v>
      </c>
      <c r="E232" s="48" t="n">
        <v>186</v>
      </c>
      <c r="F232" s="49" t="n">
        <v>6283.84</v>
      </c>
      <c r="G232" s="50" t="n">
        <v>96</v>
      </c>
      <c r="H232" s="51" t="n">
        <v>5991.68</v>
      </c>
      <c r="I232" s="52" t="n">
        <v>185</v>
      </c>
      <c r="J232" s="53" t="n">
        <v>5726.65</v>
      </c>
      <c r="K232" s="54" t="n">
        <f aca="false">(F232+H232+J232)/3</f>
        <v>6000.72333333333</v>
      </c>
      <c r="L232" s="55" t="n">
        <v>4</v>
      </c>
      <c r="M232" s="55" t="n">
        <v>4</v>
      </c>
      <c r="N232" s="55" t="n">
        <v>4</v>
      </c>
      <c r="O232" s="56" t="n">
        <f aca="false">SUM(L232:N232)/IF((3-COUNTIF(L232:N232,"NE")=0),1,(3-COUNTIF(L232:N232,"NE")))</f>
        <v>4</v>
      </c>
      <c r="P232" s="56" t="n">
        <f aca="false">IF(O232&lt;=2,0,O232)</f>
        <v>4</v>
      </c>
      <c r="Q232" s="57" t="n">
        <f aca="false">K232*P232</f>
        <v>24002.8933333333</v>
      </c>
      <c r="R232" s="58" t="n">
        <f aca="false">$K$3</f>
        <v>4.94188619900111</v>
      </c>
      <c r="S232" s="59" t="n">
        <f aca="false">ROUNDDOWN(Q232*R232,2)</f>
        <v>118619.56</v>
      </c>
    </row>
    <row r="233" customFormat="false" ht="16.5" hidden="false" customHeight="true" outlineLevel="0" collapsed="false">
      <c r="B233" s="60" t="n">
        <v>228</v>
      </c>
      <c r="C233" s="46" t="s">
        <v>258</v>
      </c>
      <c r="D233" s="47" t="s">
        <v>41</v>
      </c>
      <c r="E233" s="48" t="n">
        <v>186</v>
      </c>
      <c r="F233" s="49" t="n">
        <v>6283.84</v>
      </c>
      <c r="G233" s="50" t="n">
        <v>193</v>
      </c>
      <c r="H233" s="51" t="n">
        <v>5974.29</v>
      </c>
      <c r="I233" s="52" t="n">
        <v>185</v>
      </c>
      <c r="J233" s="53" t="n">
        <v>5726.65</v>
      </c>
      <c r="K233" s="54" t="n">
        <f aca="false">(F233+H233+J233)/3</f>
        <v>5994.92666666667</v>
      </c>
      <c r="L233" s="55" t="n">
        <v>4</v>
      </c>
      <c r="M233" s="55" t="n">
        <v>4</v>
      </c>
      <c r="N233" s="55" t="n">
        <v>4</v>
      </c>
      <c r="O233" s="56" t="n">
        <f aca="false">SUM(L233:N233)/IF((3-COUNTIF(L233:N233,"NE")=0),1,(3-COUNTIF(L233:N233,"NE")))</f>
        <v>4</v>
      </c>
      <c r="P233" s="56" t="n">
        <f aca="false">IF(O233&lt;=2,0,O233)</f>
        <v>4</v>
      </c>
      <c r="Q233" s="57" t="n">
        <f aca="false">K233*P233</f>
        <v>23979.7066666667</v>
      </c>
      <c r="R233" s="58" t="n">
        <f aca="false">$K$3</f>
        <v>4.94188619900111</v>
      </c>
      <c r="S233" s="59" t="n">
        <f aca="false">ROUNDDOWN(Q233*R233,2)</f>
        <v>118504.98</v>
      </c>
    </row>
    <row r="234" s="65" customFormat="true" ht="16.5" hidden="false" customHeight="true" outlineLevel="0" collapsed="false">
      <c r="B234" s="60" t="n">
        <v>229</v>
      </c>
      <c r="C234" s="46" t="s">
        <v>259</v>
      </c>
      <c r="D234" s="47" t="s">
        <v>29</v>
      </c>
      <c r="E234" s="48" t="n">
        <v>115</v>
      </c>
      <c r="F234" s="49" t="n">
        <v>9341.72</v>
      </c>
      <c r="G234" s="50" t="n">
        <v>193</v>
      </c>
      <c r="H234" s="51" t="n">
        <v>8809.55</v>
      </c>
      <c r="I234" s="52" t="n">
        <v>168</v>
      </c>
      <c r="J234" s="53" t="n">
        <v>8416.14</v>
      </c>
      <c r="K234" s="54" t="n">
        <f aca="false">(F234+H234+J234)/3</f>
        <v>8855.80333333333</v>
      </c>
      <c r="L234" s="55" t="n">
        <v>4</v>
      </c>
      <c r="M234" s="55" t="n">
        <v>4</v>
      </c>
      <c r="N234" s="55" t="n">
        <v>4</v>
      </c>
      <c r="O234" s="56" t="n">
        <f aca="false">SUM(L234:N234)/IF((3-COUNTIF(L234:N234,"NE")=0),1,(3-COUNTIF(L234:N234,"NE")))</f>
        <v>4</v>
      </c>
      <c r="P234" s="56" t="n">
        <f aca="false">IF(O234&lt;=2,0,O234)</f>
        <v>4</v>
      </c>
      <c r="Q234" s="57" t="n">
        <f aca="false">K234*P234</f>
        <v>35423.2133333333</v>
      </c>
      <c r="R234" s="58" t="n">
        <f aca="false">$K$3</f>
        <v>4.94188619900111</v>
      </c>
      <c r="S234" s="59" t="n">
        <f aca="false">ROUNDDOWN(Q234*R234,2)</f>
        <v>175057.48</v>
      </c>
    </row>
    <row r="235" customFormat="false" ht="16.5" hidden="false" customHeight="true" outlineLevel="0" collapsed="false">
      <c r="B235" s="60" t="n">
        <v>230</v>
      </c>
      <c r="C235" s="46" t="s">
        <v>260</v>
      </c>
      <c r="D235" s="47" t="s">
        <v>29</v>
      </c>
      <c r="E235" s="48" t="n">
        <v>186</v>
      </c>
      <c r="F235" s="49" t="n">
        <v>9266</v>
      </c>
      <c r="G235" s="50" t="n">
        <v>193</v>
      </c>
      <c r="H235" s="51" t="n">
        <v>8809.55</v>
      </c>
      <c r="I235" s="52" t="n">
        <v>185</v>
      </c>
      <c r="J235" s="53" t="n">
        <v>8444.39</v>
      </c>
      <c r="K235" s="54" t="n">
        <f aca="false">(F235+H235+J235)/3</f>
        <v>8839.98</v>
      </c>
      <c r="L235" s="55" t="n">
        <v>4</v>
      </c>
      <c r="M235" s="55" t="n">
        <v>4</v>
      </c>
      <c r="N235" s="55" t="n">
        <v>4</v>
      </c>
      <c r="O235" s="56" t="n">
        <f aca="false">SUM(L235:N235)/IF((3-COUNTIF(L235:N235,"NE")=0),1,(3-COUNTIF(L235:N235,"NE")))</f>
        <v>4</v>
      </c>
      <c r="P235" s="56" t="n">
        <f aca="false">IF(O235&lt;=2,0,O235)</f>
        <v>4</v>
      </c>
      <c r="Q235" s="57" t="n">
        <f aca="false">K235*P235</f>
        <v>35359.92</v>
      </c>
      <c r="R235" s="58" t="n">
        <f aca="false">$K$3</f>
        <v>4.94188619900111</v>
      </c>
      <c r="S235" s="59" t="n">
        <f aca="false">ROUNDDOWN(Q235*R235,2)</f>
        <v>174744.7</v>
      </c>
    </row>
    <row r="236" customFormat="false" ht="16.5" hidden="false" customHeight="true" outlineLevel="0" collapsed="false">
      <c r="B236" s="45" t="n">
        <v>231</v>
      </c>
      <c r="C236" s="46" t="s">
        <v>261</v>
      </c>
      <c r="D236" s="47" t="s">
        <v>19</v>
      </c>
      <c r="E236" s="48" t="n">
        <v>186</v>
      </c>
      <c r="F236" s="49" t="n">
        <v>7348.9</v>
      </c>
      <c r="G236" s="50" t="n">
        <v>193</v>
      </c>
      <c r="H236" s="51" t="n">
        <v>6986.88</v>
      </c>
      <c r="I236" s="52" t="n">
        <v>185</v>
      </c>
      <c r="J236" s="53" t="n">
        <v>6697.27</v>
      </c>
      <c r="K236" s="54" t="n">
        <f aca="false">(F236+H236+J236)/3</f>
        <v>7011.01666666667</v>
      </c>
      <c r="L236" s="55" t="n">
        <v>4</v>
      </c>
      <c r="M236" s="55" t="n">
        <v>4</v>
      </c>
      <c r="N236" s="55" t="n">
        <v>4</v>
      </c>
      <c r="O236" s="56" t="n">
        <f aca="false">SUM(L236:N236)/IF((3-COUNTIF(L236:N236,"NE")=0),1,(3-COUNTIF(L236:N236,"NE")))</f>
        <v>4</v>
      </c>
      <c r="P236" s="56" t="n">
        <f aca="false">IF(O236&lt;=2,0,O236)</f>
        <v>4</v>
      </c>
      <c r="Q236" s="57" t="n">
        <f aca="false">K236*P236</f>
        <v>28044.0666666667</v>
      </c>
      <c r="R236" s="58" t="n">
        <f aca="false">$K$3</f>
        <v>4.94188619900111</v>
      </c>
      <c r="S236" s="59" t="n">
        <f aca="false">ROUNDDOWN(Q236*R236,2)</f>
        <v>138590.58</v>
      </c>
    </row>
    <row r="237" customFormat="false" ht="16.5" hidden="false" customHeight="true" outlineLevel="0" collapsed="false">
      <c r="B237" s="60" t="n">
        <v>232</v>
      </c>
      <c r="C237" s="46" t="s">
        <v>262</v>
      </c>
      <c r="D237" s="47" t="s">
        <v>19</v>
      </c>
      <c r="E237" s="48" t="n">
        <v>186</v>
      </c>
      <c r="F237" s="49" t="n">
        <v>7348.9</v>
      </c>
      <c r="G237" s="50" t="n">
        <v>193</v>
      </c>
      <c r="H237" s="51" t="n">
        <v>6986.88</v>
      </c>
      <c r="I237" s="52" t="n">
        <v>185</v>
      </c>
      <c r="J237" s="53" t="n">
        <v>6697.27</v>
      </c>
      <c r="K237" s="54" t="n">
        <f aca="false">(F237+H237+J237)/3</f>
        <v>7011.01666666667</v>
      </c>
      <c r="L237" s="55" t="n">
        <v>4</v>
      </c>
      <c r="M237" s="55" t="n">
        <v>4</v>
      </c>
      <c r="N237" s="55" t="n">
        <v>4</v>
      </c>
      <c r="O237" s="56" t="n">
        <f aca="false">SUM(L237:N237)/IF((3-COUNTIF(L237:N237,"NE")=0),1,(3-COUNTIF(L237:N237,"NE")))</f>
        <v>4</v>
      </c>
      <c r="P237" s="56" t="n">
        <f aca="false">IF(O237&lt;=2,0,O237)</f>
        <v>4</v>
      </c>
      <c r="Q237" s="57" t="n">
        <f aca="false">K237*P237</f>
        <v>28044.0666666667</v>
      </c>
      <c r="R237" s="58" t="n">
        <f aca="false">$K$3</f>
        <v>4.94188619900111</v>
      </c>
      <c r="S237" s="59" t="n">
        <f aca="false">ROUNDDOWN(Q237*R237,2)</f>
        <v>138590.58</v>
      </c>
    </row>
    <row r="238" s="63" customFormat="true" ht="16.5" hidden="false" customHeight="true" outlineLevel="0" collapsed="false">
      <c r="B238" s="60" t="n">
        <v>233</v>
      </c>
      <c r="C238" s="46" t="s">
        <v>263</v>
      </c>
      <c r="D238" s="47" t="s">
        <v>19</v>
      </c>
      <c r="E238" s="48" t="n">
        <v>186</v>
      </c>
      <c r="F238" s="49" t="n">
        <v>7348.9</v>
      </c>
      <c r="G238" s="50" t="n">
        <v>193</v>
      </c>
      <c r="H238" s="51" t="n">
        <v>6986.88</v>
      </c>
      <c r="I238" s="52" t="n">
        <v>185</v>
      </c>
      <c r="J238" s="53" t="n">
        <v>6697.27</v>
      </c>
      <c r="K238" s="54" t="n">
        <f aca="false">(F238+H238+J238)/3</f>
        <v>7011.01666666667</v>
      </c>
      <c r="L238" s="55" t="n">
        <v>4</v>
      </c>
      <c r="M238" s="55" t="n">
        <v>4</v>
      </c>
      <c r="N238" s="55" t="n">
        <v>4</v>
      </c>
      <c r="O238" s="56" t="n">
        <f aca="false">SUM(L238:N238)/IF((3-COUNTIF(L238:N238,"NE")=0),1,(3-COUNTIF(L238:N238,"NE")))</f>
        <v>4</v>
      </c>
      <c r="P238" s="56" t="n">
        <f aca="false">IF(O238&lt;=2,0,O238)</f>
        <v>4</v>
      </c>
      <c r="Q238" s="57" t="n">
        <f aca="false">K238*P238</f>
        <v>28044.0666666667</v>
      </c>
      <c r="R238" s="58" t="n">
        <f aca="false">$K$3</f>
        <v>4.94188619900111</v>
      </c>
      <c r="S238" s="59" t="n">
        <f aca="false">ROUNDDOWN(Q238*R238,2)</f>
        <v>138590.58</v>
      </c>
    </row>
    <row r="239" customFormat="false" ht="16.5" hidden="false" customHeight="true" outlineLevel="0" collapsed="false">
      <c r="B239" s="60" t="n">
        <v>234</v>
      </c>
      <c r="C239" s="46" t="s">
        <v>264</v>
      </c>
      <c r="D239" s="47" t="s">
        <v>50</v>
      </c>
      <c r="E239" s="48" t="n">
        <v>89</v>
      </c>
      <c r="F239" s="49" t="n">
        <v>5785.66</v>
      </c>
      <c r="G239" s="50" t="n">
        <v>193</v>
      </c>
      <c r="H239" s="51" t="n">
        <v>5569.25</v>
      </c>
      <c r="I239" s="52" t="n">
        <v>185</v>
      </c>
      <c r="J239" s="53" t="n">
        <v>5338.41</v>
      </c>
      <c r="K239" s="54" t="n">
        <f aca="false">(F239+H239+J239)/3</f>
        <v>5564.44</v>
      </c>
      <c r="L239" s="55" t="n">
        <v>4</v>
      </c>
      <c r="M239" s="55" t="n">
        <v>4</v>
      </c>
      <c r="N239" s="55" t="n">
        <v>4</v>
      </c>
      <c r="O239" s="56" t="n">
        <f aca="false">SUM(L239:N239)/IF((3-COUNTIF(L239:N239,"NE")=0),1,(3-COUNTIF(L239:N239,"NE")))</f>
        <v>4</v>
      </c>
      <c r="P239" s="56" t="n">
        <f aca="false">IF(O239&lt;=2,0,O239)</f>
        <v>4</v>
      </c>
      <c r="Q239" s="57" t="n">
        <f aca="false">K239*P239</f>
        <v>22257.76</v>
      </c>
      <c r="R239" s="58" t="n">
        <f aca="false">$K$3</f>
        <v>4.94188619900111</v>
      </c>
      <c r="S239" s="59" t="n">
        <f aca="false">ROUNDDOWN(Q239*R239,2)</f>
        <v>109995.31</v>
      </c>
    </row>
    <row r="240" customFormat="false" ht="16.5" hidden="false" customHeight="true" outlineLevel="0" collapsed="false">
      <c r="B240" s="60" t="n">
        <v>235</v>
      </c>
      <c r="C240" s="46" t="s">
        <v>265</v>
      </c>
      <c r="D240" s="47" t="s">
        <v>54</v>
      </c>
      <c r="E240" s="48" t="n">
        <v>186</v>
      </c>
      <c r="F240" s="49" t="n">
        <v>5005.77</v>
      </c>
      <c r="G240" s="50" t="n">
        <v>193</v>
      </c>
      <c r="H240" s="51" t="n">
        <v>4759.18</v>
      </c>
      <c r="I240" s="52" t="n">
        <v>190.6</v>
      </c>
      <c r="J240" s="53" t="n">
        <v>5853.38</v>
      </c>
      <c r="K240" s="54" t="n">
        <f aca="false">(F240+H240+J240)/3</f>
        <v>5206.11</v>
      </c>
      <c r="L240" s="55" t="n">
        <v>4</v>
      </c>
      <c r="M240" s="55" t="n">
        <v>4</v>
      </c>
      <c r="N240" s="55" t="n">
        <v>4</v>
      </c>
      <c r="O240" s="56" t="n">
        <f aca="false">SUM(L240:N240)/IF((3-COUNTIF(L240:N240,"NE")=0),1,(3-COUNTIF(L240:N240,"NE")))</f>
        <v>4</v>
      </c>
      <c r="P240" s="56" t="n">
        <f aca="false">IF(O240&lt;=2,0,O240)</f>
        <v>4</v>
      </c>
      <c r="Q240" s="57" t="n">
        <f aca="false">K240*P240</f>
        <v>20824.44</v>
      </c>
      <c r="R240" s="58" t="n">
        <f aca="false">$K$3</f>
        <v>4.94188619900111</v>
      </c>
      <c r="S240" s="59" t="n">
        <f aca="false">ROUNDDOWN(Q240*R240,2)</f>
        <v>102912.01</v>
      </c>
    </row>
    <row r="241" customFormat="false" ht="16.5" hidden="false" customHeight="true" outlineLevel="0" collapsed="false">
      <c r="B241" s="60" t="n">
        <v>236</v>
      </c>
      <c r="C241" s="46" t="s">
        <v>266</v>
      </c>
      <c r="D241" s="47" t="s">
        <v>29</v>
      </c>
      <c r="E241" s="48" t="n">
        <v>186</v>
      </c>
      <c r="F241" s="49" t="n">
        <v>9266</v>
      </c>
      <c r="G241" s="50" t="n">
        <v>96</v>
      </c>
      <c r="H241" s="51" t="n">
        <v>8700.65</v>
      </c>
      <c r="I241" s="52" t="n">
        <v>185</v>
      </c>
      <c r="J241" s="53" t="n">
        <v>8444.39</v>
      </c>
      <c r="K241" s="54" t="n">
        <f aca="false">(F241+H241+J241)/3</f>
        <v>8803.68</v>
      </c>
      <c r="L241" s="55" t="n">
        <v>4</v>
      </c>
      <c r="M241" s="55" t="n">
        <v>4</v>
      </c>
      <c r="N241" s="55" t="n">
        <v>4</v>
      </c>
      <c r="O241" s="56" t="n">
        <f aca="false">SUM(L241:N241)/IF((3-COUNTIF(L241:N241,"NE")=0),1,(3-COUNTIF(L241:N241,"NE")))</f>
        <v>4</v>
      </c>
      <c r="P241" s="56" t="n">
        <f aca="false">IF(O241&lt;=2,0,O241)</f>
        <v>4</v>
      </c>
      <c r="Q241" s="57" t="n">
        <f aca="false">K241*P241</f>
        <v>35214.72</v>
      </c>
      <c r="R241" s="58" t="n">
        <f aca="false">$K$3</f>
        <v>4.94188619900111</v>
      </c>
      <c r="S241" s="59" t="n">
        <f aca="false">ROUNDDOWN(Q241*R241,2)</f>
        <v>174027.13</v>
      </c>
    </row>
    <row r="242" customFormat="false" ht="16.5" hidden="false" customHeight="true" outlineLevel="0" collapsed="false">
      <c r="B242" s="60" t="n">
        <v>237</v>
      </c>
      <c r="C242" s="46" t="s">
        <v>267</v>
      </c>
      <c r="D242" s="47" t="s">
        <v>29</v>
      </c>
      <c r="E242" s="48" t="n">
        <v>186</v>
      </c>
      <c r="F242" s="49" t="n">
        <v>7348.9</v>
      </c>
      <c r="G242" s="50" t="n">
        <v>193</v>
      </c>
      <c r="H242" s="51" t="n">
        <v>6986.88</v>
      </c>
      <c r="I242" s="52" t="n">
        <v>185</v>
      </c>
      <c r="J242" s="53" t="n">
        <v>6697.27</v>
      </c>
      <c r="K242" s="54" t="n">
        <f aca="false">(F242+H242+J242)/3</f>
        <v>7011.01666666667</v>
      </c>
      <c r="L242" s="55" t="n">
        <v>4</v>
      </c>
      <c r="M242" s="55" t="n">
        <v>4</v>
      </c>
      <c r="N242" s="55" t="n">
        <v>4</v>
      </c>
      <c r="O242" s="56" t="n">
        <f aca="false">SUM(L242:N242)/IF((3-COUNTIF(L242:N242,"NE")=0),1,(3-COUNTIF(L242:N242,"NE")))</f>
        <v>4</v>
      </c>
      <c r="P242" s="56" t="n">
        <f aca="false">IF(O242&lt;=2,0,O242)</f>
        <v>4</v>
      </c>
      <c r="Q242" s="57" t="n">
        <f aca="false">K242*P242</f>
        <v>28044.0666666667</v>
      </c>
      <c r="R242" s="58" t="n">
        <f aca="false">$K$3</f>
        <v>4.94188619900111</v>
      </c>
      <c r="S242" s="59" t="n">
        <f aca="false">ROUNDDOWN(Q242*R242,2)</f>
        <v>138590.58</v>
      </c>
    </row>
    <row r="243" customFormat="false" ht="16.5" hidden="false" customHeight="true" outlineLevel="0" collapsed="false">
      <c r="B243" s="45" t="n">
        <v>238</v>
      </c>
      <c r="C243" s="46" t="s">
        <v>268</v>
      </c>
      <c r="D243" s="47" t="s">
        <v>54</v>
      </c>
      <c r="E243" s="48" t="n">
        <v>204</v>
      </c>
      <c r="F243" s="49" t="n">
        <v>7977.3</v>
      </c>
      <c r="G243" s="50" t="n">
        <v>102</v>
      </c>
      <c r="H243" s="51" t="n">
        <v>2526.02</v>
      </c>
      <c r="I243" s="52" t="n">
        <v>178.5</v>
      </c>
      <c r="J243" s="53" t="n">
        <v>4420.53</v>
      </c>
      <c r="K243" s="54" t="n">
        <f aca="false">(F243+H243+J243)/3</f>
        <v>4974.61666666667</v>
      </c>
      <c r="L243" s="55" t="n">
        <v>4</v>
      </c>
      <c r="M243" s="55" t="n">
        <v>4</v>
      </c>
      <c r="N243" s="55" t="n">
        <v>4</v>
      </c>
      <c r="O243" s="56" t="n">
        <f aca="false">SUM(L243:N243)/IF((3-COUNTIF(L243:N243,"NE")=0),1,(3-COUNTIF(L243:N243,"NE")))</f>
        <v>4</v>
      </c>
      <c r="P243" s="56" t="n">
        <f aca="false">IF(O243&lt;=2,0,O243)</f>
        <v>4</v>
      </c>
      <c r="Q243" s="57" t="n">
        <f aca="false">K243*P243</f>
        <v>19898.4666666667</v>
      </c>
      <c r="R243" s="58" t="n">
        <f aca="false">$K$3</f>
        <v>4.94188619900111</v>
      </c>
      <c r="S243" s="59" t="n">
        <f aca="false">ROUNDDOWN(Q243*R243,2)</f>
        <v>98335.95</v>
      </c>
    </row>
    <row r="244" customFormat="false" ht="16.5" hidden="false" customHeight="true" outlineLevel="0" collapsed="false">
      <c r="B244" s="60" t="n">
        <v>239</v>
      </c>
      <c r="C244" s="46" t="s">
        <v>269</v>
      </c>
      <c r="D244" s="47" t="s">
        <v>54</v>
      </c>
      <c r="E244" s="48" t="n">
        <v>159</v>
      </c>
      <c r="F244" s="49" t="n">
        <v>4917.72</v>
      </c>
      <c r="G244" s="50" t="n">
        <v>193</v>
      </c>
      <c r="H244" s="51" t="n">
        <v>4759.18</v>
      </c>
      <c r="I244" s="52" t="n">
        <v>185</v>
      </c>
      <c r="J244" s="53" t="n">
        <v>4561.91</v>
      </c>
      <c r="K244" s="54" t="n">
        <f aca="false">(F244+H244+J244)/3</f>
        <v>4746.27</v>
      </c>
      <c r="L244" s="55" t="n">
        <v>4</v>
      </c>
      <c r="M244" s="55" t="n">
        <v>4</v>
      </c>
      <c r="N244" s="55" t="n">
        <v>4</v>
      </c>
      <c r="O244" s="56" t="n">
        <f aca="false">SUM(L244:N244)/IF((3-COUNTIF(L244:N244,"NE")=0),1,(3-COUNTIF(L244:N244,"NE")))</f>
        <v>4</v>
      </c>
      <c r="P244" s="56" t="n">
        <f aca="false">IF(O244&lt;=2,0,O244)</f>
        <v>4</v>
      </c>
      <c r="Q244" s="57" t="n">
        <f aca="false">K244*P244</f>
        <v>18985.08</v>
      </c>
      <c r="R244" s="58" t="n">
        <f aca="false">$K$3</f>
        <v>4.94188619900111</v>
      </c>
      <c r="S244" s="59" t="n">
        <f aca="false">ROUNDDOWN(Q244*R244,2)</f>
        <v>93822.1</v>
      </c>
    </row>
    <row r="245" customFormat="false" ht="16.5" hidden="false" customHeight="true" outlineLevel="0" collapsed="false">
      <c r="B245" s="60" t="n">
        <v>240</v>
      </c>
      <c r="C245" s="46" t="s">
        <v>270</v>
      </c>
      <c r="D245" s="47" t="s">
        <v>50</v>
      </c>
      <c r="E245" s="48" t="n">
        <v>186</v>
      </c>
      <c r="F245" s="49" t="n">
        <v>5857.82</v>
      </c>
      <c r="G245" s="50" t="n">
        <v>198</v>
      </c>
      <c r="H245" s="51" t="n">
        <v>5724.34</v>
      </c>
      <c r="I245" s="52" t="n">
        <v>185</v>
      </c>
      <c r="J245" s="53" t="n">
        <v>5338.41</v>
      </c>
      <c r="K245" s="54" t="n">
        <f aca="false">(F245+H245+J245)/3</f>
        <v>5640.19</v>
      </c>
      <c r="L245" s="55" t="n">
        <v>4</v>
      </c>
      <c r="M245" s="55" t="n">
        <v>4</v>
      </c>
      <c r="N245" s="55" t="n">
        <v>4</v>
      </c>
      <c r="O245" s="56" t="n">
        <f aca="false">SUM(L245:N245)/IF((3-COUNTIF(L245:N245,"NE")=0),1,(3-COUNTIF(L245:N245,"NE")))</f>
        <v>4</v>
      </c>
      <c r="P245" s="56" t="n">
        <f aca="false">IF(O245&lt;=2,0,O245)</f>
        <v>4</v>
      </c>
      <c r="Q245" s="57" t="n">
        <f aca="false">K245*P245</f>
        <v>22560.76</v>
      </c>
      <c r="R245" s="58" t="n">
        <f aca="false">$K$3</f>
        <v>4.94188619900111</v>
      </c>
      <c r="S245" s="59" t="n">
        <f aca="false">ROUNDDOWN(Q245*R245,2)</f>
        <v>111492.7</v>
      </c>
    </row>
    <row r="246" s="63" customFormat="true" ht="16.5" hidden="false" customHeight="true" outlineLevel="0" collapsed="false">
      <c r="B246" s="45" t="n">
        <v>241</v>
      </c>
      <c r="C246" s="46" t="s">
        <v>271</v>
      </c>
      <c r="D246" s="47" t="s">
        <v>54</v>
      </c>
      <c r="E246" s="48" t="n">
        <v>191.25</v>
      </c>
      <c r="F246" s="49" t="n">
        <v>5052.03</v>
      </c>
      <c r="G246" s="50" t="n">
        <v>191.25</v>
      </c>
      <c r="H246" s="51" t="n">
        <v>4736.28</v>
      </c>
      <c r="I246" s="52" t="n">
        <v>204</v>
      </c>
      <c r="J246" s="53" t="n">
        <v>5052.03</v>
      </c>
      <c r="K246" s="54" t="n">
        <f aca="false">(F246+H246+J246)/3</f>
        <v>4946.78</v>
      </c>
      <c r="L246" s="55" t="n">
        <v>4</v>
      </c>
      <c r="M246" s="55" t="n">
        <v>4</v>
      </c>
      <c r="N246" s="55" t="n">
        <v>4</v>
      </c>
      <c r="O246" s="56" t="n">
        <f aca="false">SUM(L246:N246)/IF((3-COUNTIF(L246:N246,"NE")=0),1,(3-COUNTIF(L246:N246,"NE")))</f>
        <v>4</v>
      </c>
      <c r="P246" s="56" t="n">
        <f aca="false">IF(O246&lt;=2,0,O246)</f>
        <v>4</v>
      </c>
      <c r="Q246" s="57" t="n">
        <f aca="false">K246*P246</f>
        <v>19787.12</v>
      </c>
      <c r="R246" s="58" t="n">
        <f aca="false">$K$3</f>
        <v>4.94188619900111</v>
      </c>
      <c r="S246" s="59" t="n">
        <f aca="false">ROUNDDOWN(Q246*R246,2)</f>
        <v>97785.69</v>
      </c>
    </row>
    <row r="247" customFormat="false" ht="16.5" hidden="false" customHeight="true" outlineLevel="0" collapsed="false">
      <c r="B247" s="60" t="n">
        <v>242</v>
      </c>
      <c r="C247" s="46" t="s">
        <v>272</v>
      </c>
      <c r="D247" s="47" t="s">
        <v>27</v>
      </c>
      <c r="E247" s="48" t="n">
        <v>188.25</v>
      </c>
      <c r="F247" s="49" t="n">
        <v>5667.99</v>
      </c>
      <c r="G247" s="50" t="n">
        <v>190.6</v>
      </c>
      <c r="H247" s="51" t="n">
        <v>5466.28</v>
      </c>
      <c r="I247" s="52" t="n">
        <v>120</v>
      </c>
      <c r="J247" s="53" t="n">
        <v>6001.31</v>
      </c>
      <c r="K247" s="54" t="n">
        <f aca="false">(F247+H247+J247)/3</f>
        <v>5711.86</v>
      </c>
      <c r="L247" s="55" t="n">
        <v>4</v>
      </c>
      <c r="M247" s="55" t="n">
        <v>4</v>
      </c>
      <c r="N247" s="55" t="n">
        <v>4</v>
      </c>
      <c r="O247" s="56" t="n">
        <f aca="false">SUM(L247:N247)/IF((3-COUNTIF(L247:N247,"NE")=0),1,(3-COUNTIF(L247:N247,"NE")))</f>
        <v>4</v>
      </c>
      <c r="P247" s="56" t="n">
        <f aca="false">IF(O247&lt;=2,0,O247)</f>
        <v>4</v>
      </c>
      <c r="Q247" s="57" t="n">
        <f aca="false">K247*P247</f>
        <v>22847.44</v>
      </c>
      <c r="R247" s="58" t="n">
        <f aca="false">$K$3</f>
        <v>4.94188619900111</v>
      </c>
      <c r="S247" s="59" t="n">
        <f aca="false">ROUNDDOWN(Q247*R247,2)</f>
        <v>112909.44</v>
      </c>
    </row>
    <row r="248" customFormat="false" ht="16.5" hidden="false" customHeight="true" outlineLevel="0" collapsed="false">
      <c r="B248" s="60" t="n">
        <v>243</v>
      </c>
      <c r="C248" s="46" t="s">
        <v>273</v>
      </c>
      <c r="D248" s="47" t="s">
        <v>27</v>
      </c>
      <c r="E248" s="48" t="n">
        <v>190.6</v>
      </c>
      <c r="F248" s="49" t="n">
        <v>6841.36</v>
      </c>
      <c r="G248" s="50" t="n">
        <v>169.75</v>
      </c>
      <c r="H248" s="51" t="n">
        <v>5766.55</v>
      </c>
      <c r="I248" s="52" t="n">
        <v>190.6</v>
      </c>
      <c r="J248" s="53" t="n">
        <v>5619.1</v>
      </c>
      <c r="K248" s="54" t="n">
        <f aca="false">(F248+H248+J248)/3</f>
        <v>6075.67</v>
      </c>
      <c r="L248" s="55" t="n">
        <v>4</v>
      </c>
      <c r="M248" s="55" t="n">
        <v>2</v>
      </c>
      <c r="N248" s="55" t="n">
        <v>4</v>
      </c>
      <c r="O248" s="56" t="n">
        <f aca="false">SUM(L248:N248)/IF((3-COUNTIF(L248:N248,"NE")=0),1,(3-COUNTIF(L248:N248,"NE")))</f>
        <v>3.33333333333333</v>
      </c>
      <c r="P248" s="56" t="n">
        <f aca="false">IF(O248&lt;=2,0,O248)</f>
        <v>3.33333333333333</v>
      </c>
      <c r="Q248" s="57" t="n">
        <f aca="false">K248*P248</f>
        <v>20252.2333333333</v>
      </c>
      <c r="R248" s="58" t="n">
        <f aca="false">$K$3</f>
        <v>4.94188619900111</v>
      </c>
      <c r="S248" s="59" t="n">
        <f aca="false">ROUNDDOWN(Q248*R248,2)</f>
        <v>100084.23</v>
      </c>
    </row>
    <row r="249" customFormat="false" ht="16.5" hidden="false" customHeight="true" outlineLevel="0" collapsed="false">
      <c r="B249" s="60" t="n">
        <v>244</v>
      </c>
      <c r="C249" s="46" t="s">
        <v>274</v>
      </c>
      <c r="D249" s="47" t="s">
        <v>54</v>
      </c>
      <c r="E249" s="48" t="n">
        <v>190.6</v>
      </c>
      <c r="F249" s="49" t="n">
        <v>5775.76</v>
      </c>
      <c r="G249" s="50" t="n">
        <v>190.6</v>
      </c>
      <c r="H249" s="51" t="n">
        <v>5715.46</v>
      </c>
      <c r="I249" s="52" t="n">
        <v>135</v>
      </c>
      <c r="J249" s="53" t="n">
        <v>5130.45</v>
      </c>
      <c r="K249" s="54" t="n">
        <f aca="false">(F249+H249+J249)/3</f>
        <v>5540.55666666667</v>
      </c>
      <c r="L249" s="55" t="n">
        <v>4</v>
      </c>
      <c r="M249" s="55" t="n">
        <v>4</v>
      </c>
      <c r="N249" s="55" t="n">
        <v>4</v>
      </c>
      <c r="O249" s="56" t="n">
        <f aca="false">SUM(L249:N249)/IF((3-COUNTIF(L249:N249,"NE")=0),1,(3-COUNTIF(L249:N249,"NE")))</f>
        <v>4</v>
      </c>
      <c r="P249" s="56" t="n">
        <f aca="false">IF(O249&lt;=2,0,O249)</f>
        <v>4</v>
      </c>
      <c r="Q249" s="57" t="n">
        <f aca="false">K249*P249</f>
        <v>22162.2266666667</v>
      </c>
      <c r="R249" s="58" t="n">
        <f aca="false">$K$3</f>
        <v>4.94188619900111</v>
      </c>
      <c r="S249" s="59" t="n">
        <f aca="false">ROUNDDOWN(Q249*R249,2)</f>
        <v>109523.2</v>
      </c>
    </row>
    <row r="250" customFormat="false" ht="16.5" hidden="false" customHeight="true" outlineLevel="0" collapsed="false">
      <c r="B250" s="60" t="n">
        <v>245</v>
      </c>
      <c r="C250" s="46" t="s">
        <v>275</v>
      </c>
      <c r="D250" s="47" t="s">
        <v>54</v>
      </c>
      <c r="E250" s="48" t="n">
        <v>190.6</v>
      </c>
      <c r="F250" s="49" t="n">
        <v>5553.79</v>
      </c>
      <c r="G250" s="50" t="n">
        <v>169.5</v>
      </c>
      <c r="H250" s="51" t="n">
        <v>5552.03</v>
      </c>
      <c r="I250" s="52" t="n">
        <v>190.25</v>
      </c>
      <c r="J250" s="53" t="n">
        <v>4742.57</v>
      </c>
      <c r="K250" s="54" t="n">
        <f aca="false">(F250+H250+J250)/3</f>
        <v>5282.79666666667</v>
      </c>
      <c r="L250" s="55" t="n">
        <v>5</v>
      </c>
      <c r="M250" s="55" t="n">
        <v>4</v>
      </c>
      <c r="N250" s="55" t="n">
        <v>4</v>
      </c>
      <c r="O250" s="56" t="n">
        <f aca="false">SUM(L250:N250)/IF((3-COUNTIF(L250:N250,"NE")=0),1,(3-COUNTIF(L250:N250,"NE")))</f>
        <v>4.33333333333333</v>
      </c>
      <c r="P250" s="56" t="n">
        <f aca="false">IF(O250&lt;=2,0,O250)</f>
        <v>4.33333333333333</v>
      </c>
      <c r="Q250" s="57" t="n">
        <f aca="false">K250*P250</f>
        <v>22892.1188888889</v>
      </c>
      <c r="R250" s="58" t="n">
        <f aca="false">$K$3</f>
        <v>4.94188619900111</v>
      </c>
      <c r="S250" s="59" t="n">
        <f aca="false">ROUNDDOWN(Q250*R250,2)</f>
        <v>113130.24</v>
      </c>
    </row>
    <row r="251" customFormat="false" ht="16.5" hidden="false" customHeight="true" outlineLevel="0" collapsed="false">
      <c r="B251" s="60" t="n">
        <v>246</v>
      </c>
      <c r="C251" s="46" t="s">
        <v>276</v>
      </c>
      <c r="D251" s="47" t="s">
        <v>54</v>
      </c>
      <c r="E251" s="48" t="n">
        <v>190.6</v>
      </c>
      <c r="F251" s="49" t="n">
        <v>6010.34</v>
      </c>
      <c r="G251" s="50" t="n">
        <v>190.6</v>
      </c>
      <c r="H251" s="51" t="n">
        <v>5597.68</v>
      </c>
      <c r="I251" s="52" t="n">
        <v>190.6</v>
      </c>
      <c r="J251" s="53" t="n">
        <v>5612.27</v>
      </c>
      <c r="K251" s="54" t="n">
        <f aca="false">(F251+H251+J251)/3</f>
        <v>5740.09666666667</v>
      </c>
      <c r="L251" s="55" t="n">
        <v>4</v>
      </c>
      <c r="M251" s="55" t="n">
        <v>2</v>
      </c>
      <c r="N251" s="55" t="n">
        <v>4</v>
      </c>
      <c r="O251" s="56" t="n">
        <f aca="false">SUM(L251:N251)/IF((3-COUNTIF(L251:N251,"NE")=0),1,(3-COUNTIF(L251:N251,"NE")))</f>
        <v>3.33333333333333</v>
      </c>
      <c r="P251" s="56" t="n">
        <f aca="false">IF(O251&lt;=2,0,O251)</f>
        <v>3.33333333333333</v>
      </c>
      <c r="Q251" s="57" t="n">
        <f aca="false">K251*P251</f>
        <v>19133.6555555556</v>
      </c>
      <c r="R251" s="58" t="n">
        <f aca="false">$K$3</f>
        <v>4.94188619900111</v>
      </c>
      <c r="S251" s="59" t="n">
        <f aca="false">ROUNDDOWN(Q251*R251,2)</f>
        <v>94556.34</v>
      </c>
    </row>
    <row r="252" customFormat="false" ht="16.5" hidden="false" customHeight="true" outlineLevel="0" collapsed="false">
      <c r="B252" s="60" t="n">
        <v>247</v>
      </c>
      <c r="C252" s="46" t="s">
        <v>277</v>
      </c>
      <c r="D252" s="47" t="s">
        <v>27</v>
      </c>
      <c r="E252" s="48" t="n">
        <v>191.25</v>
      </c>
      <c r="F252" s="49" t="n">
        <v>5475.35</v>
      </c>
      <c r="G252" s="50" t="n">
        <v>102</v>
      </c>
      <c r="H252" s="51" t="n">
        <v>5265</v>
      </c>
      <c r="I252" s="52" t="n">
        <v>191.25</v>
      </c>
      <c r="J252" s="53" t="n">
        <v>5133.14</v>
      </c>
      <c r="K252" s="54" t="n">
        <f aca="false">(F252+H252+J252)/3</f>
        <v>5291.16333333333</v>
      </c>
      <c r="L252" s="55" t="n">
        <v>4</v>
      </c>
      <c r="M252" s="55" t="n">
        <v>4</v>
      </c>
      <c r="N252" s="55" t="n">
        <v>4</v>
      </c>
      <c r="O252" s="56" t="n">
        <f aca="false">SUM(L252:N252)/IF((3-COUNTIF(L252:N252,"NE")=0),1,(3-COUNTIF(L252:N252,"NE")))</f>
        <v>4</v>
      </c>
      <c r="P252" s="56" t="n">
        <f aca="false">IF(O252&lt;=2,0,O252)</f>
        <v>4</v>
      </c>
      <c r="Q252" s="57" t="n">
        <f aca="false">K252*P252</f>
        <v>21164.6533333333</v>
      </c>
      <c r="R252" s="58" t="n">
        <f aca="false">$K$3</f>
        <v>4.94188619900111</v>
      </c>
      <c r="S252" s="59" t="n">
        <f aca="false">ROUNDDOWN(Q252*R252,2)</f>
        <v>104593.3</v>
      </c>
    </row>
    <row r="253" customFormat="false" ht="16.5" hidden="false" customHeight="true" outlineLevel="0" collapsed="false">
      <c r="B253" s="45" t="n">
        <v>248</v>
      </c>
      <c r="C253" s="46" t="s">
        <v>278</v>
      </c>
      <c r="D253" s="47" t="s">
        <v>54</v>
      </c>
      <c r="E253" s="48" t="n">
        <v>164</v>
      </c>
      <c r="F253" s="49" t="n">
        <v>5910.81</v>
      </c>
      <c r="G253" s="50" t="n">
        <v>190.6</v>
      </c>
      <c r="H253" s="51" t="n">
        <v>5056.24</v>
      </c>
      <c r="I253" s="52" t="n">
        <v>168.5</v>
      </c>
      <c r="J253" s="53" t="n">
        <v>5494.18</v>
      </c>
      <c r="K253" s="54" t="n">
        <f aca="false">(F253+H253+J253)/3</f>
        <v>5487.07666666667</v>
      </c>
      <c r="L253" s="55" t="n">
        <v>5</v>
      </c>
      <c r="M253" s="55" t="n">
        <v>4</v>
      </c>
      <c r="N253" s="55" t="n">
        <v>4</v>
      </c>
      <c r="O253" s="56" t="n">
        <f aca="false">SUM(L253:N253)/IF((3-COUNTIF(L253:N253,"NE")=0),1,(3-COUNTIF(L253:N253,"NE")))</f>
        <v>4.33333333333333</v>
      </c>
      <c r="P253" s="56" t="n">
        <f aca="false">IF(O253&lt;=2,0,O253)</f>
        <v>4.33333333333333</v>
      </c>
      <c r="Q253" s="57" t="n">
        <f aca="false">K253*P253</f>
        <v>23777.3322222222</v>
      </c>
      <c r="R253" s="58" t="n">
        <f aca="false">$K$3</f>
        <v>4.94188619900111</v>
      </c>
      <c r="S253" s="59" t="n">
        <f aca="false">ROUNDDOWN(Q253*R253,2)</f>
        <v>117504.86</v>
      </c>
    </row>
    <row r="254" customFormat="false" ht="16.5" hidden="false" customHeight="true" outlineLevel="0" collapsed="false">
      <c r="B254" s="60" t="n">
        <v>249</v>
      </c>
      <c r="C254" s="46" t="s">
        <v>279</v>
      </c>
      <c r="D254" s="47" t="s">
        <v>27</v>
      </c>
      <c r="E254" s="48" t="n">
        <v>190.6</v>
      </c>
      <c r="F254" s="49" t="n">
        <v>5687.19</v>
      </c>
      <c r="G254" s="50" t="n">
        <v>138</v>
      </c>
      <c r="H254" s="51" t="n">
        <v>6411.91</v>
      </c>
      <c r="I254" s="52" t="n">
        <v>182.6584</v>
      </c>
      <c r="J254" s="53" t="n">
        <v>5704.04</v>
      </c>
      <c r="K254" s="54" t="n">
        <f aca="false">(F254+H254+J254)/3</f>
        <v>5934.38</v>
      </c>
      <c r="L254" s="55" t="n">
        <v>4</v>
      </c>
      <c r="M254" s="55" t="n">
        <v>4</v>
      </c>
      <c r="N254" s="55" t="n">
        <v>4</v>
      </c>
      <c r="O254" s="56" t="n">
        <f aca="false">SUM(L254:N254)/IF((3-COUNTIF(L254:N254,"NE")=0),1,(3-COUNTIF(L254:N254,"NE")))</f>
        <v>4</v>
      </c>
      <c r="P254" s="56" t="n">
        <f aca="false">IF(O254&lt;=2,0,O254)</f>
        <v>4</v>
      </c>
      <c r="Q254" s="57" t="n">
        <f aca="false">K254*P254</f>
        <v>23737.52</v>
      </c>
      <c r="R254" s="58" t="n">
        <f aca="false">$K$3</f>
        <v>4.94188619900111</v>
      </c>
      <c r="S254" s="59" t="n">
        <f aca="false">ROUNDDOWN(Q254*R254,2)</f>
        <v>117308.12</v>
      </c>
    </row>
    <row r="255" customFormat="false" ht="16.5" hidden="false" customHeight="true" outlineLevel="0" collapsed="false">
      <c r="B255" s="60" t="n">
        <v>250</v>
      </c>
      <c r="C255" s="46" t="s">
        <v>280</v>
      </c>
      <c r="D255" s="47" t="s">
        <v>54</v>
      </c>
      <c r="E255" s="48" t="n">
        <v>190.6</v>
      </c>
      <c r="F255" s="49" t="n">
        <v>6273.1</v>
      </c>
      <c r="G255" s="50" t="n">
        <v>190.6</v>
      </c>
      <c r="H255" s="51" t="n">
        <v>5307.84</v>
      </c>
      <c r="I255" s="52" t="n">
        <v>18</v>
      </c>
      <c r="J255" s="53" t="n">
        <v>3110.45</v>
      </c>
      <c r="K255" s="54" t="n">
        <f aca="false">(F255+H255+J255)/3</f>
        <v>4897.13</v>
      </c>
      <c r="L255" s="55" t="n">
        <v>4</v>
      </c>
      <c r="M255" s="55" t="n">
        <v>4</v>
      </c>
      <c r="N255" s="55" t="n">
        <v>4</v>
      </c>
      <c r="O255" s="56" t="n">
        <f aca="false">SUM(L255:N255)/IF((3-COUNTIF(L255:N255,"NE")=0),1,(3-COUNTIF(L255:N255,"NE")))</f>
        <v>4</v>
      </c>
      <c r="P255" s="56" t="n">
        <f aca="false">IF(O255&lt;=2,0,O255)</f>
        <v>4</v>
      </c>
      <c r="Q255" s="57" t="n">
        <f aca="false">K255*P255</f>
        <v>19588.52</v>
      </c>
      <c r="R255" s="58" t="n">
        <f aca="false">$K$3</f>
        <v>4.94188619900111</v>
      </c>
      <c r="S255" s="59" t="n">
        <f aca="false">ROUNDDOWN(Q255*R255,2)</f>
        <v>96804.23</v>
      </c>
    </row>
    <row r="256" customFormat="false" ht="16.5" hidden="false" customHeight="true" outlineLevel="0" collapsed="false">
      <c r="B256" s="60" t="n">
        <v>251</v>
      </c>
      <c r="C256" s="46" t="s">
        <v>281</v>
      </c>
      <c r="D256" s="47" t="s">
        <v>27</v>
      </c>
      <c r="E256" s="48" t="n">
        <v>190.6</v>
      </c>
      <c r="F256" s="49" t="n">
        <v>5983.79</v>
      </c>
      <c r="G256" s="50" t="n">
        <v>190.6</v>
      </c>
      <c r="H256" s="51" t="n">
        <v>5334.26</v>
      </c>
      <c r="I256" s="52" t="n">
        <v>157.5</v>
      </c>
      <c r="J256" s="53" t="n">
        <v>5654.85</v>
      </c>
      <c r="K256" s="54" t="n">
        <f aca="false">(F256+H256+J256)/3</f>
        <v>5657.63333333333</v>
      </c>
      <c r="L256" s="55" t="n">
        <v>4</v>
      </c>
      <c r="M256" s="55" t="n">
        <v>4</v>
      </c>
      <c r="N256" s="55" t="n">
        <v>4</v>
      </c>
      <c r="O256" s="56" t="n">
        <f aca="false">SUM(L256:N256)/IF((3-COUNTIF(L256:N256,"NE")=0),1,(3-COUNTIF(L256:N256,"NE")))</f>
        <v>4</v>
      </c>
      <c r="P256" s="56" t="n">
        <f aca="false">IF(O256&lt;=2,0,O256)</f>
        <v>4</v>
      </c>
      <c r="Q256" s="57" t="n">
        <f aca="false">K256*P256</f>
        <v>22630.5333333333</v>
      </c>
      <c r="R256" s="58" t="n">
        <f aca="false">$K$3</f>
        <v>4.94188619900111</v>
      </c>
      <c r="S256" s="59" t="n">
        <f aca="false">ROUNDDOWN(Q256*R256,2)</f>
        <v>111837.52</v>
      </c>
    </row>
    <row r="257" customFormat="false" ht="16.5" hidden="false" customHeight="true" outlineLevel="0" collapsed="false">
      <c r="B257" s="60" t="n">
        <v>252</v>
      </c>
      <c r="C257" s="46" t="s">
        <v>282</v>
      </c>
      <c r="D257" s="47" t="s">
        <v>29</v>
      </c>
      <c r="E257" s="48" t="n">
        <v>186</v>
      </c>
      <c r="F257" s="49" t="n">
        <v>9266</v>
      </c>
      <c r="G257" s="50" t="n">
        <v>105</v>
      </c>
      <c r="H257" s="51" t="n">
        <v>8516.91</v>
      </c>
      <c r="I257" s="52" t="n">
        <v>185</v>
      </c>
      <c r="J257" s="53" t="n">
        <v>8444.39</v>
      </c>
      <c r="K257" s="54" t="n">
        <f aca="false">(F257+H257+J257)/3</f>
        <v>8742.43333333333</v>
      </c>
      <c r="L257" s="55" t="n">
        <v>4</v>
      </c>
      <c r="M257" s="55" t="n">
        <v>4</v>
      </c>
      <c r="N257" s="55" t="n">
        <v>4</v>
      </c>
      <c r="O257" s="56" t="n">
        <f aca="false">SUM(L257:N257)/IF((3-COUNTIF(L257:N257,"NE")=0),1,(3-COUNTIF(L257:N257,"NE")))</f>
        <v>4</v>
      </c>
      <c r="P257" s="56" t="n">
        <f aca="false">IF(O257&lt;=2,0,O257)</f>
        <v>4</v>
      </c>
      <c r="Q257" s="57" t="n">
        <f aca="false">K257*P257</f>
        <v>34969.7333333333</v>
      </c>
      <c r="R257" s="58" t="n">
        <f aca="false">$K$3</f>
        <v>4.94188619900111</v>
      </c>
      <c r="S257" s="59" t="n">
        <f aca="false">ROUNDDOWN(Q257*R257,2)</f>
        <v>172816.44</v>
      </c>
    </row>
    <row r="258" customFormat="false" ht="16.5" hidden="false" customHeight="true" outlineLevel="0" collapsed="false">
      <c r="B258" s="60" t="n">
        <v>253</v>
      </c>
      <c r="C258" s="46" t="s">
        <v>283</v>
      </c>
      <c r="D258" s="47" t="s">
        <v>41</v>
      </c>
      <c r="E258" s="48" t="n">
        <v>144</v>
      </c>
      <c r="F258" s="49" t="n">
        <v>7712.87</v>
      </c>
      <c r="G258" s="50" t="n">
        <v>160</v>
      </c>
      <c r="H258" s="51" t="n">
        <v>5025.93</v>
      </c>
      <c r="I258" s="52" t="n">
        <v>176</v>
      </c>
      <c r="J258" s="53" t="n">
        <v>5537.31</v>
      </c>
      <c r="K258" s="54" t="n">
        <f aca="false">(F258+H258+J258)/3</f>
        <v>6092.03666666667</v>
      </c>
      <c r="L258" s="55" t="n">
        <v>4</v>
      </c>
      <c r="M258" s="55" t="n">
        <v>4</v>
      </c>
      <c r="N258" s="55" t="n">
        <v>4</v>
      </c>
      <c r="O258" s="56" t="n">
        <f aca="false">SUM(L258:N258)/IF((3-COUNTIF(L258:N258,"NE")=0),1,(3-COUNTIF(L258:N258,"NE")))</f>
        <v>4</v>
      </c>
      <c r="P258" s="56" t="n">
        <f aca="false">IF(O258&lt;=2,0,O258)</f>
        <v>4</v>
      </c>
      <c r="Q258" s="57" t="n">
        <f aca="false">K258*P258</f>
        <v>24368.1466666667</v>
      </c>
      <c r="R258" s="58" t="n">
        <f aca="false">$K$3</f>
        <v>4.94188619900111</v>
      </c>
      <c r="S258" s="59" t="n">
        <f aca="false">ROUNDDOWN(Q258*R258,2)</f>
        <v>120424.6</v>
      </c>
    </row>
    <row r="259" customFormat="false" ht="16.5" hidden="false" customHeight="true" outlineLevel="0" collapsed="false">
      <c r="B259" s="60" t="n">
        <v>254</v>
      </c>
      <c r="C259" s="46" t="s">
        <v>284</v>
      </c>
      <c r="D259" s="47" t="s">
        <v>19</v>
      </c>
      <c r="E259" s="48" t="n">
        <v>203</v>
      </c>
      <c r="F259" s="49" t="n">
        <v>7964.33</v>
      </c>
      <c r="G259" s="50" t="n">
        <v>193</v>
      </c>
      <c r="H259" s="51" t="n">
        <v>6986.88</v>
      </c>
      <c r="I259" s="52" t="n">
        <v>185</v>
      </c>
      <c r="J259" s="53" t="n">
        <v>6697.27</v>
      </c>
      <c r="K259" s="54" t="n">
        <f aca="false">(F259+H259+J259)/3</f>
        <v>7216.16</v>
      </c>
      <c r="L259" s="55" t="n">
        <v>4</v>
      </c>
      <c r="M259" s="55" t="n">
        <v>4</v>
      </c>
      <c r="N259" s="55" t="n">
        <v>4</v>
      </c>
      <c r="O259" s="56" t="n">
        <f aca="false">SUM(L259:N259)/IF((3-COUNTIF(L259:N259,"NE")=0),1,(3-COUNTIF(L259:N259,"NE")))</f>
        <v>4</v>
      </c>
      <c r="P259" s="56" t="n">
        <f aca="false">IF(O259&lt;=2,0,O259)</f>
        <v>4</v>
      </c>
      <c r="Q259" s="57" t="n">
        <f aca="false">K259*P259</f>
        <v>28864.64</v>
      </c>
      <c r="R259" s="58" t="n">
        <f aca="false">$K$3</f>
        <v>4.94188619900111</v>
      </c>
      <c r="S259" s="59" t="n">
        <f aca="false">ROUNDDOWN(Q259*R259,2)</f>
        <v>142645.76</v>
      </c>
    </row>
    <row r="260" customFormat="false" ht="16.5" hidden="false" customHeight="true" outlineLevel="0" collapsed="false">
      <c r="B260" s="45" t="n">
        <v>255</v>
      </c>
      <c r="C260" s="46" t="s">
        <v>285</v>
      </c>
      <c r="D260" s="47" t="s">
        <v>41</v>
      </c>
      <c r="E260" s="48" t="n">
        <v>114.75</v>
      </c>
      <c r="F260" s="49" t="n">
        <v>5733.63</v>
      </c>
      <c r="G260" s="50" t="n">
        <v>178.5</v>
      </c>
      <c r="H260" s="51" t="n">
        <v>5540.15</v>
      </c>
      <c r="I260" s="52" t="n">
        <v>178.5</v>
      </c>
      <c r="J260" s="53" t="n">
        <v>5540.15</v>
      </c>
      <c r="K260" s="54" t="n">
        <f aca="false">(F260+H260+J260)/3</f>
        <v>5604.64333333333</v>
      </c>
      <c r="L260" s="55" t="n">
        <v>3</v>
      </c>
      <c r="M260" s="55" t="n">
        <v>4</v>
      </c>
      <c r="N260" s="55" t="n">
        <v>4</v>
      </c>
      <c r="O260" s="56" t="n">
        <f aca="false">SUM(L260:N260)/IF((3-COUNTIF(L260:N260,"NE")=0),1,(3-COUNTIF(L260:N260,"NE")))</f>
        <v>3.66666666666667</v>
      </c>
      <c r="P260" s="56" t="n">
        <f aca="false">IF(O260&lt;=2,0,O260)</f>
        <v>3.66666666666667</v>
      </c>
      <c r="Q260" s="57" t="n">
        <f aca="false">K260*P260</f>
        <v>20550.3588888889</v>
      </c>
      <c r="R260" s="58" t="n">
        <f aca="false">$K$3</f>
        <v>4.94188619900111</v>
      </c>
      <c r="S260" s="59" t="n">
        <f aca="false">ROUNDDOWN(Q260*R260,2)</f>
        <v>101557.53</v>
      </c>
    </row>
    <row r="261" customFormat="false" ht="16.5" hidden="false" customHeight="true" outlineLevel="0" collapsed="false">
      <c r="B261" s="60" t="n">
        <v>256</v>
      </c>
      <c r="C261" s="46" t="s">
        <v>286</v>
      </c>
      <c r="D261" s="47" t="s">
        <v>27</v>
      </c>
      <c r="E261" s="48" t="n">
        <v>190.6</v>
      </c>
      <c r="F261" s="49" t="n">
        <v>6212.29</v>
      </c>
      <c r="G261" s="50" t="n">
        <v>190.6</v>
      </c>
      <c r="H261" s="51" t="n">
        <v>6042.86</v>
      </c>
      <c r="I261" s="52" t="n">
        <v>190.6</v>
      </c>
      <c r="J261" s="53" t="n">
        <v>5741.24</v>
      </c>
      <c r="K261" s="54" t="n">
        <f aca="false">(F261+H261+J261)/3</f>
        <v>5998.79666666667</v>
      </c>
      <c r="L261" s="55" t="n">
        <v>4</v>
      </c>
      <c r="M261" s="55" t="n">
        <v>4</v>
      </c>
      <c r="N261" s="55" t="n">
        <v>4</v>
      </c>
      <c r="O261" s="56" t="n">
        <f aca="false">SUM(L261:N261)/IF((3-COUNTIF(L261:N261,"NE")=0),1,(3-COUNTIF(L261:N261,"NE")))</f>
        <v>4</v>
      </c>
      <c r="P261" s="56" t="n">
        <f aca="false">IF(O261&lt;=2,0,O261)</f>
        <v>4</v>
      </c>
      <c r="Q261" s="57" t="n">
        <f aca="false">K261*P261</f>
        <v>23995.1866666667</v>
      </c>
      <c r="R261" s="58" t="n">
        <f aca="false">$K$3</f>
        <v>4.94188619900111</v>
      </c>
      <c r="S261" s="59" t="n">
        <f aca="false">ROUNDDOWN(Q261*R261,2)</f>
        <v>118581.48</v>
      </c>
    </row>
    <row r="262" customFormat="false" ht="16.5" hidden="false" customHeight="true" outlineLevel="0" collapsed="false">
      <c r="B262" s="60" t="n">
        <v>257</v>
      </c>
      <c r="C262" s="46" t="s">
        <v>287</v>
      </c>
      <c r="D262" s="47" t="s">
        <v>41</v>
      </c>
      <c r="E262" s="48" t="n">
        <v>176</v>
      </c>
      <c r="F262" s="49" t="n">
        <v>5793</v>
      </c>
      <c r="G262" s="50" t="n">
        <v>192</v>
      </c>
      <c r="H262" s="51" t="n">
        <v>6036.14</v>
      </c>
      <c r="I262" s="52" t="n">
        <v>184</v>
      </c>
      <c r="J262" s="53" t="n">
        <v>5780.45</v>
      </c>
      <c r="K262" s="54" t="n">
        <f aca="false">(F262+H262+J262)/3</f>
        <v>5869.86333333333</v>
      </c>
      <c r="L262" s="55" t="n">
        <v>4</v>
      </c>
      <c r="M262" s="55" t="n">
        <v>4</v>
      </c>
      <c r="N262" s="55" t="n">
        <v>4</v>
      </c>
      <c r="O262" s="56" t="n">
        <f aca="false">SUM(L262:N262)/IF((3-COUNTIF(L262:N262,"NE")=0),1,(3-COUNTIF(L262:N262,"NE")))</f>
        <v>4</v>
      </c>
      <c r="P262" s="56" t="n">
        <f aca="false">IF(O262&lt;=2,0,O262)</f>
        <v>4</v>
      </c>
      <c r="Q262" s="57" t="n">
        <f aca="false">K262*P262</f>
        <v>23479.4533333333</v>
      </c>
      <c r="R262" s="58" t="n">
        <f aca="false">$K$3</f>
        <v>4.94188619900111</v>
      </c>
      <c r="S262" s="59" t="n">
        <f aca="false">ROUNDDOWN(Q262*R262,2)</f>
        <v>116032.78</v>
      </c>
    </row>
    <row r="263" customFormat="false" ht="16.5" hidden="false" customHeight="true" outlineLevel="0" collapsed="false">
      <c r="B263" s="60" t="n">
        <v>258</v>
      </c>
      <c r="C263" s="46" t="s">
        <v>288</v>
      </c>
      <c r="D263" s="47" t="s">
        <v>41</v>
      </c>
      <c r="E263" s="48" t="n">
        <v>192</v>
      </c>
      <c r="F263" s="49" t="n">
        <v>6790.66</v>
      </c>
      <c r="G263" s="50" t="n">
        <v>192</v>
      </c>
      <c r="H263" s="51" t="n">
        <v>6036.14</v>
      </c>
      <c r="I263" s="52" t="n">
        <v>168</v>
      </c>
      <c r="J263" s="53" t="n">
        <v>5281.62</v>
      </c>
      <c r="K263" s="54" t="n">
        <f aca="false">(F263+H263+J263)/3</f>
        <v>6036.14</v>
      </c>
      <c r="L263" s="55" t="n">
        <v>4</v>
      </c>
      <c r="M263" s="55" t="n">
        <v>4</v>
      </c>
      <c r="N263" s="55" t="n">
        <v>4</v>
      </c>
      <c r="O263" s="56" t="n">
        <f aca="false">SUM(L263:N263)/IF((3-COUNTIF(L263:N263,"NE")=0),1,(3-COUNTIF(L263:N263,"NE")))</f>
        <v>4</v>
      </c>
      <c r="P263" s="56" t="n">
        <f aca="false">IF(O263&lt;=2,0,O263)</f>
        <v>4</v>
      </c>
      <c r="Q263" s="57" t="n">
        <f aca="false">K263*P263</f>
        <v>24144.56</v>
      </c>
      <c r="R263" s="58" t="n">
        <f aca="false">$K$3</f>
        <v>4.94188619900111</v>
      </c>
      <c r="S263" s="59" t="n">
        <f aca="false">ROUNDDOWN(Q263*R263,2)</f>
        <v>119319.66</v>
      </c>
    </row>
    <row r="264" customFormat="false" ht="16.5" hidden="false" customHeight="true" outlineLevel="0" collapsed="false">
      <c r="B264" s="60" t="n">
        <v>259</v>
      </c>
      <c r="C264" s="46" t="s">
        <v>289</v>
      </c>
      <c r="D264" s="47" t="s">
        <v>54</v>
      </c>
      <c r="E264" s="48" t="n">
        <v>190.6</v>
      </c>
      <c r="F264" s="49" t="n">
        <v>5282.25</v>
      </c>
      <c r="G264" s="50" t="n">
        <v>190.6</v>
      </c>
      <c r="H264" s="51" t="n">
        <v>5292.66</v>
      </c>
      <c r="I264" s="52" t="n">
        <v>107.25</v>
      </c>
      <c r="J264" s="53" t="n">
        <v>5305.43</v>
      </c>
      <c r="K264" s="54" t="n">
        <f aca="false">(F264+H264+J264)/3</f>
        <v>5293.44666666667</v>
      </c>
      <c r="L264" s="55" t="n">
        <v>3</v>
      </c>
      <c r="M264" s="55" t="n">
        <v>3</v>
      </c>
      <c r="N264" s="55" t="n">
        <v>4</v>
      </c>
      <c r="O264" s="56" t="n">
        <f aca="false">SUM(L264:N264)/IF((3-COUNTIF(L264:N264,"NE")=0),1,(3-COUNTIF(L264:N264,"NE")))</f>
        <v>3.33333333333333</v>
      </c>
      <c r="P264" s="56" t="n">
        <f aca="false">IF(O264&lt;=2,0,O264)</f>
        <v>3.33333333333333</v>
      </c>
      <c r="Q264" s="57" t="n">
        <f aca="false">K264*P264</f>
        <v>17644.8222222222</v>
      </c>
      <c r="R264" s="58" t="n">
        <f aca="false">R263</f>
        <v>4.94188619900111</v>
      </c>
      <c r="S264" s="59" t="n">
        <f aca="false">ROUNDDOWN(Q264*R264,2)</f>
        <v>87198.7</v>
      </c>
    </row>
    <row r="265" customFormat="false" ht="16.5" hidden="false" customHeight="true" outlineLevel="0" collapsed="false">
      <c r="B265" s="60" t="n">
        <v>260</v>
      </c>
      <c r="C265" s="46" t="s">
        <v>290</v>
      </c>
      <c r="D265" s="47" t="s">
        <v>54</v>
      </c>
      <c r="E265" s="48" t="n">
        <v>153</v>
      </c>
      <c r="F265" s="49" t="n">
        <v>4727.14</v>
      </c>
      <c r="G265" s="50" t="n">
        <v>165.75</v>
      </c>
      <c r="H265" s="51" t="n">
        <v>4448.72</v>
      </c>
      <c r="I265" s="52" t="n">
        <v>191.25</v>
      </c>
      <c r="J265" s="53" t="n">
        <v>5133.14</v>
      </c>
      <c r="K265" s="54" t="n">
        <f aca="false">(F265+H265+J265)/3</f>
        <v>4769.66666666667</v>
      </c>
      <c r="L265" s="55" t="n">
        <v>4</v>
      </c>
      <c r="M265" s="55" t="n">
        <v>4</v>
      </c>
      <c r="N265" s="55" t="n">
        <v>4</v>
      </c>
      <c r="O265" s="56" t="n">
        <f aca="false">SUM(L265:N265)/IF((3-COUNTIF(L265:N265,"NE")=0),1,(3-COUNTIF(L265:N265,"NE")))</f>
        <v>4</v>
      </c>
      <c r="P265" s="56" t="n">
        <f aca="false">IF(O265&lt;=2,0,O265)</f>
        <v>4</v>
      </c>
      <c r="Q265" s="57" t="n">
        <f aca="false">K265*P265</f>
        <v>19078.6666666667</v>
      </c>
      <c r="R265" s="58" t="n">
        <f aca="false">R264</f>
        <v>4.94188619900111</v>
      </c>
      <c r="S265" s="59" t="n">
        <f aca="false">ROUNDDOWN(Q265*R265,2)</f>
        <v>94284.59</v>
      </c>
    </row>
    <row r="266" customFormat="false" ht="16.5" hidden="false" customHeight="true" outlineLevel="0" collapsed="false">
      <c r="B266" s="60" t="n">
        <v>261</v>
      </c>
      <c r="C266" s="46" t="s">
        <v>291</v>
      </c>
      <c r="D266" s="47" t="s">
        <v>27</v>
      </c>
      <c r="E266" s="48" t="n">
        <v>144</v>
      </c>
      <c r="F266" s="49" t="n">
        <v>6263.77</v>
      </c>
      <c r="G266" s="50" t="n">
        <v>166.7752</v>
      </c>
      <c r="H266" s="51" t="n">
        <v>6120.56</v>
      </c>
      <c r="I266" s="52" t="n">
        <v>190.6</v>
      </c>
      <c r="J266" s="53" t="n">
        <v>6042.86</v>
      </c>
      <c r="K266" s="54" t="n">
        <f aca="false">(F266+H266+J266)/3</f>
        <v>6142.39666666667</v>
      </c>
      <c r="L266" s="55" t="n">
        <v>4</v>
      </c>
      <c r="M266" s="55" t="n">
        <v>4</v>
      </c>
      <c r="N266" s="55" t="n">
        <v>4</v>
      </c>
      <c r="O266" s="56" t="n">
        <f aca="false">SUM(L266:N266)/IF((3-COUNTIF(L266:N266,"NE")=0),1,(3-COUNTIF(L266:N266,"NE")))</f>
        <v>4</v>
      </c>
      <c r="P266" s="56" t="n">
        <f aca="false">IF(O266&lt;=2,0,O266)</f>
        <v>4</v>
      </c>
      <c r="Q266" s="57" t="n">
        <f aca="false">K266*P266</f>
        <v>24569.5866666667</v>
      </c>
      <c r="R266" s="58" t="n">
        <f aca="false">R265</f>
        <v>4.94188619900111</v>
      </c>
      <c r="S266" s="59" t="n">
        <f aca="false">ROUNDDOWN(Q266*R266,2)</f>
        <v>121420.1</v>
      </c>
    </row>
    <row r="267" customFormat="false" ht="16.5" hidden="false" customHeight="true" outlineLevel="0" collapsed="false">
      <c r="B267" s="45" t="n">
        <v>262</v>
      </c>
      <c r="C267" s="46" t="s">
        <v>292</v>
      </c>
      <c r="D267" s="47" t="s">
        <v>27</v>
      </c>
      <c r="E267" s="48" t="n">
        <v>184</v>
      </c>
      <c r="F267" s="49" t="n">
        <v>5500.49</v>
      </c>
      <c r="G267" s="50" t="n">
        <v>190.6</v>
      </c>
      <c r="H267" s="51" t="n">
        <v>5580.37</v>
      </c>
      <c r="I267" s="52" t="n">
        <v>190.6</v>
      </c>
      <c r="J267" s="53" t="n">
        <v>6309.6</v>
      </c>
      <c r="K267" s="54" t="n">
        <f aca="false">(F267+H267+J267)/3</f>
        <v>5796.82</v>
      </c>
      <c r="L267" s="55" t="n">
        <v>4</v>
      </c>
      <c r="M267" s="55" t="n">
        <v>4</v>
      </c>
      <c r="N267" s="55" t="n">
        <v>3</v>
      </c>
      <c r="O267" s="56" t="n">
        <f aca="false">SUM(L267:N267)/IF((3-COUNTIF(L267:N267,"NE")=0),1,(3-COUNTIF(L267:N267,"NE")))</f>
        <v>3.66666666666667</v>
      </c>
      <c r="P267" s="56" t="n">
        <f aca="false">IF(O267&lt;=2,0,O267)</f>
        <v>3.66666666666667</v>
      </c>
      <c r="Q267" s="57" t="n">
        <f aca="false">K267*P267</f>
        <v>21255.0066666667</v>
      </c>
      <c r="R267" s="58" t="n">
        <f aca="false">R266</f>
        <v>4.94188619900111</v>
      </c>
      <c r="S267" s="59" t="n">
        <f aca="false">ROUNDDOWN(Q267*R267,2)</f>
        <v>105039.82</v>
      </c>
    </row>
    <row r="268" customFormat="false" ht="16.5" hidden="false" customHeight="true" outlineLevel="0" collapsed="false">
      <c r="B268" s="60" t="n">
        <v>263</v>
      </c>
      <c r="C268" s="46" t="s">
        <v>293</v>
      </c>
      <c r="D268" s="47" t="s">
        <v>41</v>
      </c>
      <c r="E268" s="48" t="n">
        <v>204</v>
      </c>
      <c r="F268" s="49" t="n">
        <v>7123.05</v>
      </c>
      <c r="G268" s="50" t="n">
        <v>191.25</v>
      </c>
      <c r="H268" s="51" t="n">
        <v>5935.87</v>
      </c>
      <c r="I268" s="52" t="n">
        <v>204</v>
      </c>
      <c r="J268" s="53" t="n">
        <v>6331.6</v>
      </c>
      <c r="K268" s="54" t="n">
        <f aca="false">(F268+H268+J268)/3</f>
        <v>6463.50666666667</v>
      </c>
      <c r="L268" s="55" t="n">
        <v>4</v>
      </c>
      <c r="M268" s="55" t="n">
        <v>4</v>
      </c>
      <c r="N268" s="55" t="n">
        <v>4</v>
      </c>
      <c r="O268" s="56" t="n">
        <f aca="false">SUM(L268:N268)/IF((3-COUNTIF(L268:N268,"NE")=0),1,(3-COUNTIF(L268:N268,"NE")))</f>
        <v>4</v>
      </c>
      <c r="P268" s="56" t="n">
        <f aca="false">IF(O268&lt;=2,0,O268)</f>
        <v>4</v>
      </c>
      <c r="Q268" s="57" t="n">
        <f aca="false">K268*P268</f>
        <v>25854.0266666667</v>
      </c>
      <c r="R268" s="58" t="n">
        <f aca="false">R267</f>
        <v>4.94188619900111</v>
      </c>
      <c r="S268" s="59" t="n">
        <f aca="false">ROUNDDOWN(Q268*R268,2)</f>
        <v>127767.65</v>
      </c>
    </row>
    <row r="269" customFormat="false" ht="20.25" hidden="false" customHeight="true" outlineLevel="0" collapsed="false">
      <c r="B269" s="60" t="n">
        <v>264</v>
      </c>
      <c r="C269" s="46" t="s">
        <v>294</v>
      </c>
      <c r="D269" s="47" t="s">
        <v>54</v>
      </c>
      <c r="E269" s="48" t="n">
        <v>180</v>
      </c>
      <c r="F269" s="49" t="n">
        <v>5085.26</v>
      </c>
      <c r="G269" s="50" t="n">
        <v>190.6</v>
      </c>
      <c r="H269" s="51" t="n">
        <v>5147.43</v>
      </c>
      <c r="I269" s="52" t="n">
        <v>190.6</v>
      </c>
      <c r="J269" s="53" t="n">
        <v>5396.69</v>
      </c>
      <c r="K269" s="54" t="n">
        <f aca="false">(F269+H269+J269)/3</f>
        <v>5209.79333333333</v>
      </c>
      <c r="L269" s="55" t="n">
        <v>4</v>
      </c>
      <c r="M269" s="55" t="n">
        <v>4</v>
      </c>
      <c r="N269" s="55" t="n">
        <v>4</v>
      </c>
      <c r="O269" s="56" t="n">
        <f aca="false">SUM(L269:N269)/IF((3-COUNTIF(L269:N269,"NE")=0),1,(3-COUNTIF(L269:N269,"NE")))</f>
        <v>4</v>
      </c>
      <c r="P269" s="56" t="n">
        <f aca="false">IF(O269&lt;=2,0,O269)</f>
        <v>4</v>
      </c>
      <c r="Q269" s="57" t="n">
        <f aca="false">K269*P269</f>
        <v>20839.1733333333</v>
      </c>
      <c r="R269" s="58" t="n">
        <f aca="false">R268</f>
        <v>4.94188619900111</v>
      </c>
      <c r="S269" s="59" t="n">
        <f aca="false">ROUNDDOWN(Q269*R269,2)</f>
        <v>102984.82</v>
      </c>
    </row>
    <row r="270" s="67" customFormat="true" ht="18" hidden="false" customHeight="true" outlineLevel="0" collapsed="false">
      <c r="B270" s="45" t="n">
        <v>265</v>
      </c>
      <c r="C270" s="46" t="s">
        <v>295</v>
      </c>
      <c r="D270" s="47" t="s">
        <v>27</v>
      </c>
      <c r="E270" s="48" t="n">
        <v>116.5</v>
      </c>
      <c r="F270" s="49" t="n">
        <v>6137.59</v>
      </c>
      <c r="G270" s="50" t="n">
        <v>190.6</v>
      </c>
      <c r="H270" s="51" t="n">
        <v>5659.17</v>
      </c>
      <c r="I270" s="52" t="n">
        <v>190.6</v>
      </c>
      <c r="J270" s="53" t="n">
        <v>5620.92</v>
      </c>
      <c r="K270" s="54" t="n">
        <f aca="false">(F270+H270+J270)/3</f>
        <v>5805.89333333333</v>
      </c>
      <c r="L270" s="55" t="n">
        <v>4</v>
      </c>
      <c r="M270" s="55" t="n">
        <v>4</v>
      </c>
      <c r="N270" s="55" t="n">
        <v>4</v>
      </c>
      <c r="O270" s="56" t="n">
        <f aca="false">SUM(L270:N270)/IF((3-COUNTIF(L270:N270,"NE")=0),1,(3-COUNTIF(L270:N270,"NE")))</f>
        <v>4</v>
      </c>
      <c r="P270" s="56" t="n">
        <f aca="false">IF(O270&lt;=2,0,O270)</f>
        <v>4</v>
      </c>
      <c r="Q270" s="57" t="n">
        <f aca="false">K270*P270</f>
        <v>23223.5733333333</v>
      </c>
      <c r="R270" s="58" t="n">
        <f aca="false">R269</f>
        <v>4.94188619900111</v>
      </c>
      <c r="S270" s="59" t="n">
        <f aca="false">ROUNDDOWN(Q270*R270,2)</f>
        <v>114768.25</v>
      </c>
    </row>
    <row r="271" s="67" customFormat="true" ht="18" hidden="false" customHeight="true" outlineLevel="0" collapsed="false">
      <c r="B271" s="60" t="n">
        <v>266</v>
      </c>
      <c r="C271" s="46" t="s">
        <v>296</v>
      </c>
      <c r="D271" s="47" t="s">
        <v>146</v>
      </c>
      <c r="E271" s="48" t="n">
        <v>203</v>
      </c>
      <c r="F271" s="49" t="n">
        <v>9118.58</v>
      </c>
      <c r="G271" s="50" t="n">
        <v>193</v>
      </c>
      <c r="H271" s="51" t="n">
        <v>7999.48</v>
      </c>
      <c r="I271" s="52" t="n">
        <v>185</v>
      </c>
      <c r="J271" s="53" t="n">
        <v>7667.89</v>
      </c>
      <c r="K271" s="54" t="n">
        <f aca="false">(F271+H271+J271)/3</f>
        <v>8261.98333333333</v>
      </c>
      <c r="L271" s="55" t="n">
        <v>4</v>
      </c>
      <c r="M271" s="55" t="n">
        <v>4</v>
      </c>
      <c r="N271" s="55" t="n">
        <v>4</v>
      </c>
      <c r="O271" s="56" t="n">
        <f aca="false">SUM(L271:N271)/IF((3-COUNTIF(L271:N271,"NE")=0),1,(3-COUNTIF(L271:N271,"NE")))</f>
        <v>4</v>
      </c>
      <c r="P271" s="56" t="n">
        <f aca="false">IF(O271&lt;=2,0,O271)</f>
        <v>4</v>
      </c>
      <c r="Q271" s="57" t="n">
        <f aca="false">K271*P271</f>
        <v>33047.9333333333</v>
      </c>
      <c r="R271" s="58" t="n">
        <f aca="false">R270</f>
        <v>4.94188619900111</v>
      </c>
      <c r="S271" s="59" t="n">
        <f aca="false">ROUNDDOWN(Q271*R271,2)</f>
        <v>163319.12</v>
      </c>
    </row>
    <row r="272" s="67" customFormat="true" ht="29.25" hidden="false" customHeight="true" outlineLevel="0" collapsed="false">
      <c r="B272" s="60" t="n">
        <v>267</v>
      </c>
      <c r="C272" s="46" t="s">
        <v>297</v>
      </c>
      <c r="D272" s="47" t="s">
        <v>41</v>
      </c>
      <c r="E272" s="48" t="n">
        <v>136</v>
      </c>
      <c r="F272" s="49" t="n">
        <v>6024.44</v>
      </c>
      <c r="G272" s="50" t="n">
        <v>176</v>
      </c>
      <c r="H272" s="51" t="n">
        <v>5537.31</v>
      </c>
      <c r="I272" s="52" t="n">
        <v>192</v>
      </c>
      <c r="J272" s="53" t="n">
        <v>6036.14</v>
      </c>
      <c r="K272" s="54" t="n">
        <f aca="false">(F272+H272+J272)/3</f>
        <v>5865.96333333333</v>
      </c>
      <c r="L272" s="55" t="n">
        <v>3</v>
      </c>
      <c r="M272" s="55" t="n">
        <v>4</v>
      </c>
      <c r="N272" s="55" t="n">
        <v>4</v>
      </c>
      <c r="O272" s="56" t="n">
        <f aca="false">SUM(L272:N272)/IF((3-COUNTIF(L272:N272,"NE")=0),1,(3-COUNTIF(L272:N272,"NE")))</f>
        <v>3.66666666666667</v>
      </c>
      <c r="P272" s="56" t="n">
        <f aca="false">IF(O272&lt;=2,0,O272)</f>
        <v>3.66666666666667</v>
      </c>
      <c r="Q272" s="57" t="n">
        <f aca="false">K272*P272</f>
        <v>21508.5322222222</v>
      </c>
      <c r="R272" s="58" t="n">
        <f aca="false">R271</f>
        <v>4.94188619900111</v>
      </c>
      <c r="S272" s="59" t="n">
        <f aca="false">ROUNDDOWN(Q272*R272,2)</f>
        <v>106292.71</v>
      </c>
    </row>
    <row r="273" s="67" customFormat="true" ht="18.75" hidden="true" customHeight="true" outlineLevel="0" collapsed="false">
      <c r="B273" s="68"/>
      <c r="C273" s="3"/>
      <c r="D273" s="69"/>
      <c r="E273" s="70"/>
      <c r="F273" s="71" t="n">
        <f aca="false">SUM(F6:F272)</f>
        <v>1525996.63</v>
      </c>
      <c r="G273" s="72"/>
      <c r="H273" s="71" t="n">
        <f aca="false">SUM(H6:H272)</f>
        <v>1363222.91</v>
      </c>
      <c r="I273" s="72"/>
      <c r="J273" s="71" t="n">
        <f aca="false">SUM(J6:J272)</f>
        <v>1329339.48</v>
      </c>
      <c r="K273" s="73"/>
      <c r="L273" s="74"/>
      <c r="M273" s="74"/>
      <c r="N273" s="74"/>
      <c r="O273" s="75"/>
      <c r="P273" s="75"/>
      <c r="Q273" s="76"/>
      <c r="R273" s="77"/>
      <c r="S273" s="78"/>
    </row>
    <row r="274" s="67" customFormat="true" ht="18" hidden="true" customHeight="true" outlineLevel="0" collapsed="false">
      <c r="B274" s="68"/>
      <c r="C274" s="3"/>
      <c r="D274" s="69"/>
      <c r="E274" s="79"/>
      <c r="F274" s="79"/>
      <c r="G274" s="80"/>
      <c r="H274" s="80"/>
      <c r="I274" s="80"/>
      <c r="J274" s="80"/>
      <c r="K274" s="81" t="n">
        <f aca="false">SUM(K6:K272)</f>
        <v>1406186.34</v>
      </c>
      <c r="L274" s="82"/>
      <c r="M274" s="82"/>
      <c r="N274" s="82"/>
      <c r="O274" s="83"/>
      <c r="P274" s="83"/>
      <c r="Q274" s="84" t="n">
        <f aca="false">SUM(Q6:Q272)</f>
        <v>5563596.27333333</v>
      </c>
      <c r="R274" s="85"/>
      <c r="S274" s="86" t="n">
        <f aca="false">SUM(S6:S272)</f>
        <v>27494658.34</v>
      </c>
    </row>
    <row r="275" s="67" customFormat="true" ht="18" hidden="true" customHeight="true" outlineLevel="0" collapsed="false">
      <c r="B275" s="68"/>
      <c r="C275" s="3"/>
      <c r="D275" s="69"/>
      <c r="E275" s="79"/>
      <c r="F275" s="79"/>
      <c r="G275" s="80"/>
      <c r="H275" s="80"/>
      <c r="I275" s="80"/>
      <c r="J275" s="80"/>
      <c r="K275" s="68"/>
      <c r="L275" s="87"/>
      <c r="M275" s="87"/>
      <c r="N275" s="87"/>
      <c r="O275" s="74"/>
      <c r="P275" s="74"/>
      <c r="Q275" s="88"/>
      <c r="R275" s="85"/>
    </row>
    <row r="276" s="67" customFormat="true" ht="18" hidden="true" customHeight="true" outlineLevel="0" collapsed="false">
      <c r="B276" s="68"/>
      <c r="C276" s="3"/>
      <c r="D276" s="69"/>
      <c r="E276" s="79"/>
      <c r="F276" s="79"/>
      <c r="G276" s="80"/>
      <c r="H276" s="80"/>
      <c r="I276" s="80"/>
      <c r="J276" s="80"/>
      <c r="K276" s="89" t="n">
        <f aca="false">S274/K274</f>
        <v>19.552642176854</v>
      </c>
      <c r="L276" s="89"/>
      <c r="M276" s="87"/>
      <c r="N276" s="87"/>
      <c r="O276" s="74"/>
      <c r="P276" s="74"/>
      <c r="Q276" s="88"/>
      <c r="R276" s="85"/>
    </row>
    <row r="277" s="67" customFormat="true" ht="36" hidden="true" customHeight="true" outlineLevel="0" collapsed="false">
      <c r="B277" s="68"/>
      <c r="C277" s="3"/>
      <c r="D277" s="69"/>
      <c r="E277" s="79"/>
      <c r="F277" s="79"/>
      <c r="G277" s="80"/>
      <c r="H277" s="80"/>
      <c r="I277" s="80"/>
      <c r="J277" s="80"/>
      <c r="K277" s="90"/>
      <c r="N277" s="87"/>
      <c r="O277" s="74"/>
      <c r="P277" s="74"/>
      <c r="Q277" s="88"/>
      <c r="R277" s="91" t="s">
        <v>298</v>
      </c>
      <c r="S277" s="92" t="n">
        <f aca="false">G3-S274</f>
        <v>1.30000001192093</v>
      </c>
    </row>
    <row r="278" s="67" customFormat="true" ht="18" hidden="false" customHeight="true" outlineLevel="0" collapsed="false">
      <c r="B278" s="68"/>
      <c r="C278" s="3"/>
      <c r="D278" s="69"/>
      <c r="E278" s="79"/>
      <c r="F278" s="79"/>
      <c r="G278" s="80"/>
      <c r="H278" s="80"/>
      <c r="I278" s="80"/>
      <c r="J278" s="80"/>
      <c r="L278" s="87"/>
      <c r="M278" s="87"/>
      <c r="N278" s="87"/>
      <c r="O278" s="74"/>
      <c r="P278" s="74"/>
      <c r="Q278" s="88"/>
      <c r="R278" s="85"/>
    </row>
    <row r="279" s="67" customFormat="true" ht="18" hidden="false" customHeight="true" outlineLevel="0" collapsed="false">
      <c r="B279" s="68"/>
      <c r="C279" s="93" t="s">
        <v>299</v>
      </c>
      <c r="D279" s="94"/>
      <c r="E279" s="95"/>
      <c r="F279" s="95"/>
      <c r="G279" s="96"/>
      <c r="H279" s="96" t="s">
        <v>300</v>
      </c>
      <c r="I279" s="80"/>
      <c r="J279" s="80"/>
      <c r="K279" s="97"/>
      <c r="L279" s="87"/>
      <c r="M279" s="87"/>
      <c r="N279" s="87"/>
      <c r="O279" s="74"/>
      <c r="P279" s="74"/>
      <c r="Q279" s="88"/>
      <c r="R279" s="85"/>
      <c r="S279" s="98"/>
    </row>
    <row r="280" s="67" customFormat="true" ht="18" hidden="false" customHeight="true" outlineLevel="0" collapsed="false">
      <c r="B280" s="68"/>
      <c r="C280" s="99"/>
      <c r="D280" s="68"/>
      <c r="E280" s="79"/>
      <c r="F280" s="79"/>
      <c r="G280" s="80"/>
      <c r="H280" s="80"/>
      <c r="I280" s="80"/>
      <c r="J280" s="80"/>
      <c r="K280" s="97"/>
      <c r="L280" s="87"/>
      <c r="M280" s="87"/>
      <c r="N280" s="87"/>
      <c r="O280" s="74"/>
      <c r="P280" s="74"/>
      <c r="Q280" s="88"/>
      <c r="R280" s="85"/>
      <c r="S280" s="98"/>
    </row>
    <row r="281" s="67" customFormat="true" ht="18" hidden="false" customHeight="true" outlineLevel="0" collapsed="false">
      <c r="B281" s="68"/>
      <c r="C281" s="100" t="s">
        <v>301</v>
      </c>
      <c r="D281" s="101" t="s">
        <v>302</v>
      </c>
      <c r="E281" s="102"/>
      <c r="F281" s="102"/>
      <c r="G281" s="103"/>
      <c r="H281" s="80"/>
      <c r="I281" s="103" t="s">
        <v>303</v>
      </c>
      <c r="J281" s="80"/>
      <c r="K281" s="97"/>
      <c r="L281" s="87"/>
      <c r="M281" s="87"/>
      <c r="N281" s="87"/>
      <c r="O281" s="74"/>
      <c r="P281" s="74"/>
      <c r="Q281" s="88"/>
      <c r="R281" s="85"/>
      <c r="S281" s="98"/>
    </row>
    <row r="282" s="67" customFormat="true" ht="18" hidden="false" customHeight="true" outlineLevel="0" collapsed="false">
      <c r="B282" s="68"/>
      <c r="C282" s="100" t="s">
        <v>304</v>
      </c>
      <c r="D282" s="101" t="s">
        <v>305</v>
      </c>
      <c r="E282" s="102"/>
      <c r="F282" s="102"/>
      <c r="G282" s="103"/>
      <c r="H282" s="80"/>
      <c r="I282" s="103" t="s">
        <v>303</v>
      </c>
      <c r="J282" s="80"/>
      <c r="K282" s="97"/>
      <c r="L282" s="87"/>
      <c r="M282" s="87"/>
      <c r="N282" s="87"/>
      <c r="O282" s="74"/>
      <c r="P282" s="74"/>
      <c r="Q282" s="88"/>
      <c r="R282" s="85"/>
      <c r="S282" s="98"/>
    </row>
    <row r="283" s="67" customFormat="true" ht="18" hidden="false" customHeight="true" outlineLevel="0" collapsed="false">
      <c r="B283" s="68"/>
      <c r="C283" s="100" t="s">
        <v>306</v>
      </c>
      <c r="D283" s="101" t="s">
        <v>307</v>
      </c>
      <c r="E283" s="102"/>
      <c r="F283" s="102"/>
      <c r="G283" s="103"/>
      <c r="H283" s="80"/>
      <c r="I283" s="103" t="s">
        <v>303</v>
      </c>
      <c r="J283" s="80"/>
      <c r="K283" s="97"/>
      <c r="L283" s="87"/>
      <c r="M283" s="87"/>
      <c r="N283" s="87"/>
      <c r="O283" s="74"/>
      <c r="P283" s="74"/>
      <c r="Q283" s="88"/>
      <c r="R283" s="85"/>
      <c r="S283" s="98"/>
    </row>
    <row r="284" s="67" customFormat="true" ht="18" hidden="false" customHeight="true" outlineLevel="0" collapsed="false">
      <c r="B284" s="68"/>
      <c r="C284" s="100" t="s">
        <v>308</v>
      </c>
      <c r="D284" s="101" t="s">
        <v>309</v>
      </c>
      <c r="E284" s="102"/>
      <c r="F284" s="102"/>
      <c r="G284" s="103"/>
      <c r="H284" s="80"/>
      <c r="I284" s="103" t="s">
        <v>303</v>
      </c>
      <c r="J284" s="80"/>
      <c r="K284" s="97"/>
      <c r="L284" s="87"/>
      <c r="M284" s="87"/>
      <c r="N284" s="87"/>
      <c r="O284" s="74"/>
      <c r="P284" s="74"/>
      <c r="Q284" s="88"/>
      <c r="R284" s="85"/>
      <c r="S284" s="98"/>
    </row>
    <row r="285" s="67" customFormat="true" ht="18" hidden="false" customHeight="true" outlineLevel="0" collapsed="false">
      <c r="B285" s="68"/>
      <c r="C285" s="100" t="s">
        <v>195</v>
      </c>
      <c r="D285" s="101" t="s">
        <v>309</v>
      </c>
      <c r="E285" s="102"/>
      <c r="F285" s="102"/>
      <c r="G285" s="103"/>
      <c r="H285" s="80"/>
      <c r="I285" s="103" t="s">
        <v>303</v>
      </c>
      <c r="J285" s="80"/>
      <c r="K285" s="97"/>
      <c r="L285" s="87"/>
      <c r="M285" s="87"/>
      <c r="N285" s="87"/>
      <c r="O285" s="74"/>
      <c r="P285" s="74"/>
      <c r="Q285" s="88"/>
      <c r="R285" s="85"/>
      <c r="S285" s="98"/>
    </row>
    <row r="286" s="67" customFormat="true" ht="18" hidden="false" customHeight="true" outlineLevel="0" collapsed="false">
      <c r="B286" s="68"/>
      <c r="C286" s="99"/>
      <c r="D286" s="68"/>
      <c r="E286" s="79"/>
      <c r="F286" s="79"/>
      <c r="G286" s="80"/>
      <c r="H286" s="80"/>
      <c r="I286" s="80"/>
      <c r="J286" s="80"/>
      <c r="K286" s="97"/>
      <c r="L286" s="87"/>
      <c r="M286" s="87"/>
      <c r="N286" s="87"/>
      <c r="O286" s="74"/>
      <c r="P286" s="74"/>
      <c r="Q286" s="88"/>
      <c r="R286" s="85"/>
      <c r="S286" s="98"/>
    </row>
    <row r="287" s="67" customFormat="true" ht="18" hidden="false" customHeight="true" outlineLevel="0" collapsed="false">
      <c r="B287" s="68"/>
      <c r="C287" s="99"/>
      <c r="D287" s="68"/>
      <c r="E287" s="79"/>
      <c r="F287" s="79"/>
      <c r="G287" s="80"/>
      <c r="H287" s="80"/>
      <c r="I287" s="80"/>
      <c r="J287" s="80"/>
      <c r="K287" s="97"/>
      <c r="L287" s="87"/>
      <c r="M287" s="87"/>
      <c r="N287" s="87"/>
      <c r="O287" s="74"/>
      <c r="P287" s="74"/>
      <c r="Q287" s="88"/>
      <c r="R287" s="85"/>
      <c r="S287" s="98"/>
    </row>
    <row r="288" s="67" customFormat="true" ht="18" hidden="false" customHeight="true" outlineLevel="0" collapsed="false">
      <c r="B288" s="68"/>
      <c r="C288" s="93" t="s">
        <v>310</v>
      </c>
      <c r="D288" s="104"/>
      <c r="E288" s="102"/>
      <c r="F288" s="102"/>
      <c r="G288" s="103"/>
      <c r="H288" s="80"/>
      <c r="I288" s="103"/>
      <c r="J288" s="80"/>
      <c r="K288" s="97"/>
      <c r="L288" s="87"/>
      <c r="M288" s="87"/>
      <c r="N288" s="87"/>
      <c r="O288" s="74"/>
      <c r="P288" s="74"/>
      <c r="Q288" s="88"/>
      <c r="R288" s="85"/>
      <c r="S288" s="98"/>
    </row>
    <row r="289" s="67" customFormat="true" ht="18" hidden="false" customHeight="true" outlineLevel="0" collapsed="false">
      <c r="B289" s="68"/>
      <c r="C289" s="100" t="s">
        <v>311</v>
      </c>
      <c r="D289" s="101" t="s">
        <v>312</v>
      </c>
      <c r="E289" s="102"/>
      <c r="F289" s="102"/>
      <c r="G289" s="103"/>
      <c r="H289" s="80"/>
      <c r="I289" s="103" t="s">
        <v>303</v>
      </c>
      <c r="J289" s="80"/>
      <c r="K289" s="97"/>
      <c r="L289" s="87"/>
      <c r="M289" s="87"/>
      <c r="N289" s="87"/>
      <c r="O289" s="74"/>
      <c r="P289" s="74"/>
      <c r="Q289" s="88"/>
      <c r="R289" s="85"/>
      <c r="S289" s="98"/>
    </row>
    <row r="290" s="67" customFormat="true" ht="18" hidden="false" customHeight="true" outlineLevel="0" collapsed="false">
      <c r="B290" s="68"/>
      <c r="C290" s="3"/>
      <c r="D290" s="69"/>
      <c r="E290" s="79"/>
      <c r="F290" s="79"/>
      <c r="G290" s="80"/>
      <c r="H290" s="80"/>
      <c r="I290" s="80"/>
      <c r="J290" s="80"/>
      <c r="K290" s="97"/>
      <c r="L290" s="87"/>
      <c r="M290" s="87"/>
      <c r="N290" s="87"/>
      <c r="O290" s="74"/>
      <c r="P290" s="74"/>
      <c r="Q290" s="88"/>
      <c r="R290" s="85"/>
      <c r="S290" s="98"/>
    </row>
    <row r="291" s="67" customFormat="true" ht="18" hidden="false" customHeight="true" outlineLevel="0" collapsed="false">
      <c r="B291" s="68"/>
      <c r="C291" s="3"/>
      <c r="D291" s="69"/>
      <c r="E291" s="79"/>
      <c r="F291" s="79"/>
      <c r="G291" s="80"/>
      <c r="H291" s="80"/>
      <c r="I291" s="80"/>
      <c r="J291" s="80"/>
      <c r="K291" s="97"/>
      <c r="L291" s="87"/>
      <c r="M291" s="87"/>
      <c r="N291" s="87"/>
      <c r="O291" s="74"/>
      <c r="P291" s="74"/>
      <c r="Q291" s="88"/>
      <c r="R291" s="85"/>
      <c r="S291" s="98"/>
    </row>
    <row r="292" s="67" customFormat="true" ht="18" hidden="false" customHeight="true" outlineLevel="0" collapsed="false">
      <c r="B292" s="68"/>
      <c r="C292" s="3"/>
      <c r="D292" s="69"/>
      <c r="E292" s="79"/>
      <c r="F292" s="79"/>
      <c r="G292" s="80"/>
      <c r="H292" s="80"/>
      <c r="I292" s="80"/>
      <c r="J292" s="80"/>
      <c r="K292" s="97"/>
      <c r="L292" s="87"/>
      <c r="M292" s="87"/>
      <c r="N292" s="87"/>
      <c r="O292" s="74"/>
      <c r="P292" s="74"/>
      <c r="Q292" s="88"/>
      <c r="R292" s="85"/>
      <c r="S292" s="98"/>
    </row>
    <row r="293" s="67" customFormat="true" ht="18" hidden="false" customHeight="true" outlineLevel="0" collapsed="false">
      <c r="B293" s="68"/>
      <c r="C293" s="3"/>
      <c r="D293" s="69"/>
      <c r="E293" s="79"/>
      <c r="F293" s="79"/>
      <c r="G293" s="80"/>
      <c r="H293" s="80"/>
      <c r="I293" s="80"/>
      <c r="J293" s="80"/>
      <c r="K293" s="97"/>
      <c r="L293" s="87"/>
      <c r="M293" s="87"/>
      <c r="N293" s="87"/>
      <c r="O293" s="74"/>
      <c r="P293" s="74"/>
      <c r="Q293" s="88"/>
      <c r="R293" s="85"/>
      <c r="S293" s="98"/>
    </row>
    <row r="294" s="67" customFormat="true" ht="18" hidden="false" customHeight="true" outlineLevel="0" collapsed="false">
      <c r="B294" s="68"/>
      <c r="C294" s="3"/>
      <c r="D294" s="69"/>
      <c r="E294" s="79"/>
      <c r="F294" s="79"/>
      <c r="G294" s="80"/>
      <c r="H294" s="80"/>
      <c r="I294" s="80"/>
      <c r="J294" s="80"/>
      <c r="K294" s="97"/>
      <c r="L294" s="87"/>
      <c r="M294" s="87"/>
      <c r="N294" s="87"/>
      <c r="O294" s="74"/>
      <c r="P294" s="74"/>
      <c r="Q294" s="88"/>
      <c r="R294" s="85"/>
      <c r="S294" s="98"/>
    </row>
    <row r="295" s="67" customFormat="true" ht="18" hidden="false" customHeight="true" outlineLevel="0" collapsed="false">
      <c r="B295" s="68"/>
      <c r="C295" s="3"/>
      <c r="D295" s="69"/>
      <c r="E295" s="79"/>
      <c r="F295" s="79"/>
      <c r="G295" s="80"/>
      <c r="H295" s="80"/>
      <c r="I295" s="80"/>
      <c r="J295" s="80"/>
      <c r="K295" s="97"/>
      <c r="L295" s="87"/>
      <c r="M295" s="87"/>
      <c r="N295" s="87"/>
      <c r="O295" s="74"/>
      <c r="P295" s="74"/>
      <c r="Q295" s="88"/>
      <c r="R295" s="85"/>
      <c r="S295" s="98"/>
    </row>
    <row r="296" s="67" customFormat="true" ht="18" hidden="false" customHeight="true" outlineLevel="0" collapsed="false">
      <c r="B296" s="68"/>
      <c r="C296" s="3"/>
      <c r="D296" s="69"/>
      <c r="E296" s="79"/>
      <c r="F296" s="79"/>
      <c r="G296" s="80"/>
      <c r="H296" s="80"/>
      <c r="I296" s="80"/>
      <c r="J296" s="80"/>
      <c r="K296" s="97"/>
      <c r="L296" s="87"/>
      <c r="M296" s="87"/>
      <c r="N296" s="87"/>
      <c r="O296" s="74"/>
      <c r="P296" s="74"/>
      <c r="Q296" s="88"/>
      <c r="R296" s="85"/>
      <c r="S296" s="98"/>
    </row>
    <row r="297" s="67" customFormat="true" ht="25.5" hidden="false" customHeight="true" outlineLevel="0" collapsed="false">
      <c r="B297" s="68"/>
      <c r="C297" s="3"/>
      <c r="D297" s="69"/>
      <c r="E297" s="79"/>
      <c r="F297" s="79"/>
      <c r="G297" s="80"/>
      <c r="H297" s="80"/>
      <c r="I297" s="80"/>
      <c r="J297" s="80"/>
      <c r="K297" s="97"/>
      <c r="L297" s="87"/>
      <c r="M297" s="87"/>
      <c r="N297" s="87"/>
      <c r="O297" s="74"/>
      <c r="P297" s="74"/>
      <c r="Q297" s="88"/>
      <c r="R297" s="85"/>
      <c r="S297" s="98"/>
    </row>
    <row r="298" s="67" customFormat="true" ht="18" hidden="false" customHeight="true" outlineLevel="0" collapsed="false">
      <c r="B298" s="68"/>
      <c r="C298" s="105"/>
      <c r="D298" s="68"/>
      <c r="E298" s="79"/>
      <c r="F298" s="79"/>
      <c r="G298" s="80"/>
      <c r="H298" s="80"/>
      <c r="I298" s="80"/>
      <c r="J298" s="80"/>
      <c r="K298" s="97"/>
      <c r="L298" s="87"/>
      <c r="M298" s="87"/>
      <c r="N298" s="87"/>
      <c r="O298" s="74"/>
      <c r="P298" s="74"/>
      <c r="Q298" s="88"/>
      <c r="R298" s="85"/>
      <c r="S298" s="98"/>
    </row>
    <row r="299" s="67" customFormat="true" ht="18" hidden="false" customHeight="true" outlineLevel="0" collapsed="false">
      <c r="B299" s="68"/>
      <c r="C299" s="3"/>
      <c r="D299" s="69"/>
      <c r="E299" s="79"/>
      <c r="F299" s="79"/>
      <c r="G299" s="80"/>
      <c r="H299" s="80"/>
      <c r="I299" s="80"/>
      <c r="J299" s="80"/>
      <c r="K299" s="97"/>
      <c r="L299" s="87"/>
      <c r="M299" s="87"/>
      <c r="N299" s="87"/>
      <c r="O299" s="74"/>
      <c r="P299" s="74"/>
      <c r="Q299" s="88"/>
      <c r="R299" s="85"/>
      <c r="S299" s="98"/>
    </row>
    <row r="300" s="67" customFormat="true" ht="18" hidden="false" customHeight="true" outlineLevel="0" collapsed="false">
      <c r="B300" s="68"/>
      <c r="C300" s="3"/>
      <c r="D300" s="69"/>
      <c r="E300" s="79"/>
      <c r="F300" s="79"/>
      <c r="G300" s="80"/>
      <c r="H300" s="80"/>
      <c r="I300" s="80"/>
      <c r="J300" s="80"/>
      <c r="K300" s="97"/>
      <c r="L300" s="87"/>
      <c r="M300" s="87"/>
      <c r="N300" s="87"/>
      <c r="O300" s="74"/>
      <c r="P300" s="74"/>
      <c r="Q300" s="88"/>
      <c r="R300" s="85"/>
      <c r="S300" s="98"/>
    </row>
    <row r="301" s="67" customFormat="true" ht="18" hidden="false" customHeight="true" outlineLevel="0" collapsed="false">
      <c r="B301" s="68"/>
      <c r="C301" s="3"/>
      <c r="D301" s="69"/>
      <c r="E301" s="79"/>
      <c r="F301" s="79"/>
      <c r="G301" s="80"/>
      <c r="H301" s="80"/>
      <c r="I301" s="80"/>
      <c r="J301" s="80"/>
      <c r="K301" s="87"/>
      <c r="L301" s="87"/>
      <c r="M301" s="87"/>
      <c r="N301" s="74"/>
      <c r="O301" s="74"/>
      <c r="P301" s="88"/>
      <c r="Q301" s="85"/>
      <c r="R301" s="98"/>
      <c r="S301" s="98"/>
    </row>
    <row r="302" s="67" customFormat="true" ht="18" hidden="false" customHeight="true" outlineLevel="0" collapsed="false">
      <c r="B302" s="68"/>
      <c r="C302" s="3"/>
      <c r="D302" s="69"/>
      <c r="E302" s="79"/>
      <c r="F302" s="79"/>
      <c r="G302" s="80"/>
      <c r="H302" s="80"/>
      <c r="I302" s="80"/>
      <c r="J302" s="80"/>
      <c r="K302" s="97"/>
      <c r="L302" s="87"/>
      <c r="M302" s="87"/>
      <c r="N302" s="87"/>
      <c r="O302" s="74"/>
      <c r="P302" s="74"/>
      <c r="Q302" s="88"/>
      <c r="R302" s="85"/>
      <c r="S302" s="98"/>
    </row>
    <row r="303" s="67" customFormat="true" ht="18" hidden="false" customHeight="true" outlineLevel="0" collapsed="false">
      <c r="B303" s="68"/>
      <c r="C303" s="3"/>
      <c r="D303" s="69"/>
      <c r="E303" s="79"/>
      <c r="F303" s="79"/>
      <c r="G303" s="80"/>
      <c r="H303" s="80"/>
      <c r="I303" s="80"/>
      <c r="J303" s="80"/>
      <c r="K303" s="97"/>
      <c r="L303" s="87"/>
      <c r="M303" s="87"/>
      <c r="N303" s="87"/>
      <c r="O303" s="74"/>
      <c r="P303" s="74"/>
      <c r="Q303" s="88"/>
      <c r="R303" s="85"/>
      <c r="S303" s="98"/>
    </row>
    <row r="304" s="67" customFormat="true" ht="18" hidden="false" customHeight="true" outlineLevel="0" collapsed="false">
      <c r="B304" s="68"/>
      <c r="C304" s="3"/>
      <c r="D304" s="69"/>
      <c r="E304" s="79"/>
      <c r="F304" s="79"/>
      <c r="G304" s="80"/>
      <c r="H304" s="80"/>
      <c r="I304" s="80"/>
      <c r="J304" s="80"/>
      <c r="K304" s="97"/>
      <c r="L304" s="87"/>
      <c r="M304" s="87"/>
      <c r="N304" s="87"/>
      <c r="O304" s="74"/>
      <c r="P304" s="74"/>
      <c r="Q304" s="88"/>
      <c r="R304" s="85"/>
      <c r="S304" s="98"/>
    </row>
    <row r="305" s="67" customFormat="true" ht="18" hidden="false" customHeight="true" outlineLevel="0" collapsed="false">
      <c r="B305" s="68"/>
      <c r="C305" s="3"/>
      <c r="D305" s="69"/>
      <c r="E305" s="79"/>
      <c r="F305" s="79"/>
      <c r="G305" s="80"/>
      <c r="H305" s="80"/>
      <c r="I305" s="80"/>
      <c r="J305" s="80"/>
      <c r="K305" s="97"/>
      <c r="L305" s="87"/>
      <c r="M305" s="87"/>
      <c r="N305" s="87"/>
      <c r="O305" s="74"/>
      <c r="P305" s="74"/>
      <c r="Q305" s="88"/>
      <c r="R305" s="85"/>
      <c r="S305" s="98"/>
    </row>
    <row r="306" s="67" customFormat="true" ht="18" hidden="false" customHeight="true" outlineLevel="0" collapsed="false">
      <c r="B306" s="68"/>
      <c r="C306" s="3"/>
      <c r="D306" s="69"/>
      <c r="E306" s="79"/>
      <c r="F306" s="79"/>
      <c r="G306" s="80"/>
      <c r="H306" s="80"/>
      <c r="I306" s="80"/>
      <c r="J306" s="80"/>
      <c r="K306" s="97"/>
      <c r="L306" s="87"/>
      <c r="M306" s="87"/>
      <c r="N306" s="87"/>
      <c r="O306" s="74"/>
      <c r="P306" s="74"/>
      <c r="Q306" s="88"/>
      <c r="R306" s="85"/>
      <c r="S306" s="98"/>
    </row>
    <row r="307" s="67" customFormat="true" ht="18" hidden="false" customHeight="true" outlineLevel="0" collapsed="false">
      <c r="B307" s="68"/>
      <c r="C307" s="3"/>
      <c r="D307" s="69"/>
      <c r="E307" s="79"/>
      <c r="F307" s="79"/>
      <c r="G307" s="80"/>
      <c r="H307" s="80"/>
      <c r="I307" s="80"/>
      <c r="J307" s="80"/>
      <c r="K307" s="97"/>
      <c r="L307" s="87"/>
      <c r="M307" s="87"/>
      <c r="N307" s="87"/>
      <c r="O307" s="74"/>
      <c r="P307" s="74"/>
      <c r="Q307" s="88"/>
      <c r="R307" s="85"/>
      <c r="S307" s="98"/>
    </row>
    <row r="308" s="67" customFormat="true" ht="18" hidden="false" customHeight="true" outlineLevel="0" collapsed="false">
      <c r="B308" s="68"/>
      <c r="C308" s="3"/>
      <c r="D308" s="69"/>
      <c r="E308" s="79"/>
      <c r="F308" s="79"/>
      <c r="G308" s="80"/>
      <c r="H308" s="80"/>
      <c r="I308" s="80"/>
      <c r="J308" s="80"/>
      <c r="K308" s="97"/>
      <c r="L308" s="87"/>
      <c r="M308" s="87"/>
      <c r="N308" s="87"/>
      <c r="O308" s="74"/>
      <c r="P308" s="74"/>
      <c r="Q308" s="88"/>
      <c r="R308" s="85"/>
      <c r="S308" s="98"/>
    </row>
    <row r="309" s="67" customFormat="true" ht="18" hidden="false" customHeight="true" outlineLevel="0" collapsed="false">
      <c r="B309" s="68"/>
      <c r="C309" s="3"/>
      <c r="D309" s="69"/>
      <c r="E309" s="79"/>
      <c r="F309" s="79"/>
      <c r="G309" s="80"/>
      <c r="H309" s="80"/>
      <c r="I309" s="80"/>
      <c r="J309" s="80"/>
      <c r="K309" s="97"/>
      <c r="L309" s="87"/>
      <c r="M309" s="87"/>
      <c r="N309" s="87"/>
      <c r="O309" s="74"/>
      <c r="P309" s="74"/>
      <c r="Q309" s="88"/>
      <c r="R309" s="85"/>
      <c r="S309" s="98"/>
    </row>
    <row r="310" s="67" customFormat="true" ht="18" hidden="false" customHeight="true" outlineLevel="0" collapsed="false">
      <c r="B310" s="68"/>
      <c r="C310" s="3"/>
      <c r="D310" s="69"/>
      <c r="E310" s="79"/>
      <c r="F310" s="79"/>
      <c r="G310" s="80"/>
      <c r="H310" s="80"/>
      <c r="I310" s="80"/>
      <c r="J310" s="80"/>
      <c r="K310" s="97"/>
      <c r="L310" s="87"/>
      <c r="M310" s="87"/>
      <c r="N310" s="87"/>
      <c r="O310" s="74"/>
      <c r="P310" s="74"/>
      <c r="Q310" s="88"/>
      <c r="R310" s="85"/>
      <c r="S310" s="98"/>
    </row>
    <row r="311" s="67" customFormat="true" ht="18" hidden="false" customHeight="true" outlineLevel="0" collapsed="false">
      <c r="B311" s="68"/>
      <c r="C311" s="3"/>
      <c r="D311" s="69"/>
      <c r="E311" s="79"/>
      <c r="F311" s="79"/>
      <c r="G311" s="80"/>
      <c r="H311" s="80"/>
      <c r="I311" s="80"/>
      <c r="J311" s="80"/>
      <c r="K311" s="97"/>
      <c r="L311" s="87"/>
      <c r="M311" s="87"/>
      <c r="N311" s="87"/>
      <c r="O311" s="74"/>
      <c r="P311" s="74"/>
      <c r="Q311" s="88"/>
      <c r="R311" s="85"/>
      <c r="S311" s="98"/>
    </row>
    <row r="312" s="67" customFormat="true" ht="18" hidden="false" customHeight="true" outlineLevel="0" collapsed="false">
      <c r="B312" s="68"/>
      <c r="C312" s="3"/>
      <c r="D312" s="69"/>
      <c r="E312" s="79"/>
      <c r="F312" s="79"/>
      <c r="G312" s="80"/>
      <c r="H312" s="80"/>
      <c r="I312" s="80"/>
      <c r="J312" s="80"/>
      <c r="K312" s="97"/>
      <c r="L312" s="87"/>
      <c r="M312" s="87"/>
      <c r="N312" s="87"/>
      <c r="O312" s="74"/>
      <c r="P312" s="74"/>
      <c r="Q312" s="88"/>
      <c r="R312" s="85"/>
      <c r="S312" s="98"/>
    </row>
    <row r="313" s="67" customFormat="true" ht="18" hidden="false" customHeight="true" outlineLevel="0" collapsed="false">
      <c r="B313" s="68"/>
      <c r="C313" s="3"/>
      <c r="D313" s="69"/>
      <c r="E313" s="79"/>
      <c r="F313" s="79"/>
      <c r="G313" s="80"/>
      <c r="H313" s="80"/>
      <c r="I313" s="80"/>
      <c r="J313" s="80"/>
      <c r="K313" s="97"/>
      <c r="L313" s="87"/>
      <c r="M313" s="87"/>
      <c r="N313" s="87"/>
      <c r="O313" s="74"/>
      <c r="P313" s="74"/>
      <c r="Q313" s="88"/>
      <c r="R313" s="85"/>
      <c r="S313" s="98"/>
    </row>
    <row r="314" s="67" customFormat="true" ht="18" hidden="false" customHeight="true" outlineLevel="0" collapsed="false">
      <c r="B314" s="68"/>
      <c r="C314" s="3"/>
      <c r="D314" s="69"/>
      <c r="E314" s="79"/>
      <c r="F314" s="79"/>
      <c r="G314" s="80"/>
      <c r="H314" s="80"/>
      <c r="I314" s="80"/>
      <c r="J314" s="80"/>
      <c r="K314" s="97"/>
      <c r="L314" s="87"/>
      <c r="M314" s="87"/>
      <c r="N314" s="87"/>
      <c r="O314" s="74"/>
      <c r="P314" s="74"/>
      <c r="Q314" s="88"/>
      <c r="R314" s="85"/>
      <c r="S314" s="98"/>
    </row>
    <row r="315" s="67" customFormat="true" ht="18" hidden="false" customHeight="true" outlineLevel="0" collapsed="false">
      <c r="B315" s="68"/>
      <c r="C315" s="3"/>
      <c r="D315" s="69"/>
      <c r="E315" s="79"/>
      <c r="F315" s="79"/>
      <c r="G315" s="80"/>
      <c r="H315" s="80"/>
      <c r="I315" s="80"/>
      <c r="J315" s="80"/>
      <c r="K315" s="97"/>
      <c r="L315" s="87"/>
      <c r="M315" s="87"/>
      <c r="N315" s="87"/>
      <c r="O315" s="74"/>
      <c r="P315" s="74"/>
      <c r="Q315" s="88"/>
      <c r="R315" s="85"/>
      <c r="S315" s="98"/>
    </row>
    <row r="316" s="67" customFormat="true" ht="18" hidden="false" customHeight="true" outlineLevel="0" collapsed="false">
      <c r="B316" s="68"/>
      <c r="C316" s="3"/>
      <c r="D316" s="69"/>
      <c r="E316" s="79"/>
      <c r="F316" s="79"/>
      <c r="G316" s="80"/>
      <c r="H316" s="80"/>
      <c r="I316" s="80"/>
      <c r="J316" s="80"/>
      <c r="K316" s="97"/>
      <c r="L316" s="87"/>
      <c r="M316" s="87"/>
      <c r="N316" s="87"/>
      <c r="O316" s="74"/>
      <c r="P316" s="74"/>
      <c r="Q316" s="88"/>
      <c r="R316" s="85"/>
      <c r="S316" s="98"/>
    </row>
    <row r="317" s="67" customFormat="true" ht="18" hidden="false" customHeight="true" outlineLevel="0" collapsed="false">
      <c r="B317" s="68"/>
      <c r="C317" s="3"/>
      <c r="D317" s="69"/>
      <c r="E317" s="79"/>
      <c r="F317" s="79"/>
      <c r="G317" s="80"/>
      <c r="H317" s="80"/>
      <c r="I317" s="80"/>
      <c r="J317" s="80"/>
      <c r="K317" s="97"/>
      <c r="L317" s="87"/>
      <c r="M317" s="87"/>
      <c r="N317" s="87"/>
      <c r="O317" s="74"/>
      <c r="P317" s="74"/>
      <c r="Q317" s="88"/>
      <c r="R317" s="85"/>
      <c r="S317" s="98"/>
    </row>
    <row r="318" s="67" customFormat="true" ht="18" hidden="false" customHeight="true" outlineLevel="0" collapsed="false">
      <c r="B318" s="68"/>
      <c r="C318" s="3"/>
      <c r="D318" s="69"/>
      <c r="E318" s="79"/>
      <c r="F318" s="79"/>
      <c r="G318" s="80"/>
      <c r="H318" s="80"/>
      <c r="I318" s="80"/>
      <c r="J318" s="80"/>
      <c r="K318" s="97"/>
      <c r="L318" s="87"/>
      <c r="M318" s="87"/>
      <c r="N318" s="87"/>
      <c r="O318" s="74"/>
      <c r="P318" s="74"/>
      <c r="Q318" s="88"/>
      <c r="R318" s="85"/>
      <c r="S318" s="98"/>
    </row>
    <row r="319" s="67" customFormat="true" ht="18" hidden="false" customHeight="true" outlineLevel="0" collapsed="false">
      <c r="B319" s="68"/>
      <c r="C319" s="3"/>
      <c r="D319" s="69"/>
      <c r="E319" s="79"/>
      <c r="F319" s="79"/>
      <c r="G319" s="80"/>
      <c r="H319" s="80"/>
      <c r="I319" s="80"/>
      <c r="J319" s="80"/>
      <c r="K319" s="97"/>
      <c r="L319" s="87"/>
      <c r="M319" s="87"/>
      <c r="N319" s="87"/>
      <c r="O319" s="74"/>
      <c r="P319" s="74"/>
      <c r="Q319" s="88"/>
      <c r="R319" s="85"/>
      <c r="S319" s="98"/>
    </row>
    <row r="320" s="67" customFormat="true" ht="18" hidden="false" customHeight="true" outlineLevel="0" collapsed="false">
      <c r="B320" s="68"/>
      <c r="C320" s="3"/>
      <c r="D320" s="69"/>
      <c r="E320" s="79"/>
      <c r="F320" s="79"/>
      <c r="G320" s="80"/>
      <c r="H320" s="80"/>
      <c r="I320" s="80"/>
      <c r="J320" s="80"/>
      <c r="K320" s="97"/>
      <c r="L320" s="87"/>
      <c r="M320" s="87"/>
      <c r="N320" s="87"/>
      <c r="O320" s="74"/>
      <c r="P320" s="74"/>
      <c r="Q320" s="88"/>
      <c r="R320" s="85"/>
      <c r="S320" s="98"/>
    </row>
    <row r="321" s="67" customFormat="true" ht="18" hidden="false" customHeight="true" outlineLevel="0" collapsed="false">
      <c r="B321" s="68"/>
      <c r="C321" s="3"/>
      <c r="D321" s="69"/>
      <c r="E321" s="79"/>
      <c r="F321" s="79"/>
      <c r="G321" s="80"/>
      <c r="H321" s="80"/>
      <c r="I321" s="80"/>
      <c r="J321" s="80"/>
      <c r="K321" s="97"/>
      <c r="L321" s="87"/>
      <c r="M321" s="87"/>
      <c r="N321" s="87"/>
      <c r="O321" s="74"/>
      <c r="P321" s="74"/>
      <c r="Q321" s="88"/>
      <c r="R321" s="85"/>
      <c r="S321" s="98"/>
    </row>
    <row r="322" s="67" customFormat="true" ht="18" hidden="false" customHeight="true" outlineLevel="0" collapsed="false">
      <c r="B322" s="68"/>
      <c r="C322" s="3"/>
      <c r="D322" s="69"/>
      <c r="E322" s="79"/>
      <c r="F322" s="79"/>
      <c r="G322" s="80"/>
      <c r="H322" s="80"/>
      <c r="I322" s="80"/>
      <c r="J322" s="80"/>
      <c r="K322" s="97"/>
      <c r="L322" s="87"/>
      <c r="M322" s="87"/>
      <c r="N322" s="87"/>
      <c r="O322" s="74"/>
      <c r="P322" s="74"/>
      <c r="Q322" s="88"/>
      <c r="R322" s="85"/>
      <c r="S322" s="98"/>
    </row>
    <row r="323" s="67" customFormat="true" ht="18" hidden="false" customHeight="true" outlineLevel="0" collapsed="false">
      <c r="B323" s="68"/>
      <c r="C323" s="3"/>
      <c r="D323" s="69"/>
      <c r="E323" s="79"/>
      <c r="F323" s="79"/>
      <c r="G323" s="80"/>
      <c r="H323" s="80"/>
      <c r="I323" s="80"/>
      <c r="J323" s="80"/>
      <c r="K323" s="97"/>
      <c r="L323" s="87"/>
      <c r="M323" s="87"/>
      <c r="N323" s="87"/>
      <c r="O323" s="74"/>
      <c r="P323" s="74"/>
      <c r="Q323" s="88"/>
      <c r="R323" s="85"/>
      <c r="S323" s="98"/>
    </row>
    <row r="324" s="67" customFormat="true" ht="18" hidden="false" customHeight="true" outlineLevel="0" collapsed="false">
      <c r="B324" s="68"/>
      <c r="C324" s="3"/>
      <c r="D324" s="69"/>
      <c r="E324" s="79"/>
      <c r="F324" s="79"/>
      <c r="G324" s="80"/>
      <c r="H324" s="80"/>
      <c r="I324" s="80"/>
      <c r="J324" s="80"/>
      <c r="K324" s="97"/>
      <c r="L324" s="87"/>
      <c r="M324" s="87"/>
      <c r="N324" s="87"/>
      <c r="O324" s="74"/>
      <c r="P324" s="74"/>
      <c r="Q324" s="88"/>
      <c r="R324" s="85"/>
      <c r="S324" s="98"/>
    </row>
    <row r="325" s="67" customFormat="true" ht="18" hidden="false" customHeight="true" outlineLevel="0" collapsed="false">
      <c r="B325" s="68"/>
      <c r="C325" s="3"/>
      <c r="D325" s="69"/>
      <c r="E325" s="79"/>
      <c r="F325" s="79"/>
      <c r="G325" s="80"/>
      <c r="H325" s="80"/>
      <c r="I325" s="80"/>
      <c r="J325" s="80"/>
      <c r="K325" s="97"/>
      <c r="L325" s="87"/>
      <c r="M325" s="87"/>
      <c r="N325" s="87"/>
      <c r="O325" s="74"/>
      <c r="P325" s="74"/>
      <c r="Q325" s="88"/>
      <c r="R325" s="85"/>
      <c r="S325" s="98"/>
    </row>
    <row r="326" s="67" customFormat="true" ht="18" hidden="false" customHeight="true" outlineLevel="0" collapsed="false">
      <c r="B326" s="68"/>
      <c r="C326" s="3"/>
      <c r="D326" s="69"/>
      <c r="E326" s="79"/>
      <c r="F326" s="79"/>
      <c r="G326" s="80"/>
      <c r="H326" s="80"/>
      <c r="I326" s="80"/>
      <c r="J326" s="80"/>
      <c r="K326" s="97"/>
      <c r="L326" s="87"/>
      <c r="M326" s="87"/>
      <c r="N326" s="87"/>
      <c r="O326" s="74"/>
      <c r="P326" s="74"/>
      <c r="Q326" s="88"/>
      <c r="R326" s="85"/>
      <c r="S326" s="98"/>
    </row>
    <row r="327" s="67" customFormat="true" ht="18" hidden="false" customHeight="true" outlineLevel="0" collapsed="false">
      <c r="B327" s="68"/>
      <c r="C327" s="3"/>
      <c r="D327" s="69"/>
      <c r="E327" s="79"/>
      <c r="F327" s="79"/>
      <c r="G327" s="80"/>
      <c r="H327" s="80"/>
      <c r="I327" s="80"/>
      <c r="J327" s="80"/>
      <c r="K327" s="97"/>
      <c r="L327" s="87"/>
      <c r="M327" s="87"/>
      <c r="N327" s="87"/>
      <c r="O327" s="74"/>
      <c r="P327" s="74"/>
      <c r="Q327" s="88"/>
      <c r="R327" s="85"/>
      <c r="S327" s="98"/>
    </row>
    <row r="328" s="67" customFormat="true" ht="18" hidden="false" customHeight="true" outlineLevel="0" collapsed="false">
      <c r="B328" s="68"/>
      <c r="C328" s="3"/>
      <c r="D328" s="69"/>
      <c r="E328" s="79"/>
      <c r="F328" s="79"/>
      <c r="G328" s="80"/>
      <c r="H328" s="80"/>
      <c r="I328" s="80"/>
      <c r="J328" s="80"/>
      <c r="K328" s="97"/>
      <c r="L328" s="87"/>
      <c r="M328" s="87"/>
      <c r="N328" s="87"/>
      <c r="O328" s="74"/>
      <c r="P328" s="74"/>
      <c r="Q328" s="88"/>
      <c r="R328" s="85"/>
      <c r="S328" s="98"/>
    </row>
    <row r="329" s="67" customFormat="true" ht="18" hidden="false" customHeight="true" outlineLevel="0" collapsed="false">
      <c r="B329" s="68"/>
      <c r="C329" s="3"/>
      <c r="D329" s="69"/>
      <c r="E329" s="79"/>
      <c r="F329" s="79"/>
      <c r="G329" s="80"/>
      <c r="H329" s="80"/>
      <c r="I329" s="80"/>
      <c r="J329" s="80"/>
      <c r="K329" s="97"/>
      <c r="L329" s="87"/>
      <c r="M329" s="87"/>
      <c r="N329" s="87"/>
      <c r="O329" s="74"/>
      <c r="P329" s="74"/>
      <c r="Q329" s="88"/>
      <c r="R329" s="85"/>
      <c r="S329" s="98"/>
    </row>
    <row r="330" s="67" customFormat="true" ht="18" hidden="false" customHeight="true" outlineLevel="0" collapsed="false">
      <c r="B330" s="68"/>
      <c r="C330" s="3"/>
      <c r="D330" s="69"/>
      <c r="E330" s="79"/>
      <c r="F330" s="79"/>
      <c r="G330" s="80"/>
      <c r="H330" s="80"/>
      <c r="I330" s="80"/>
      <c r="J330" s="80"/>
      <c r="K330" s="97"/>
      <c r="L330" s="87"/>
      <c r="M330" s="87"/>
      <c r="N330" s="87"/>
      <c r="O330" s="74"/>
      <c r="P330" s="74"/>
      <c r="Q330" s="88"/>
      <c r="R330" s="85"/>
      <c r="S330" s="98"/>
    </row>
    <row r="331" s="67" customFormat="true" ht="18" hidden="false" customHeight="true" outlineLevel="0" collapsed="false">
      <c r="B331" s="68"/>
      <c r="C331" s="3"/>
      <c r="D331" s="69"/>
      <c r="E331" s="79"/>
      <c r="F331" s="79"/>
      <c r="G331" s="80"/>
      <c r="H331" s="80"/>
      <c r="I331" s="80"/>
      <c r="J331" s="80"/>
      <c r="K331" s="97"/>
      <c r="L331" s="87"/>
      <c r="M331" s="87"/>
      <c r="N331" s="87"/>
      <c r="O331" s="74"/>
      <c r="P331" s="74"/>
      <c r="Q331" s="88"/>
      <c r="R331" s="85"/>
      <c r="S331" s="98"/>
    </row>
    <row r="332" s="67" customFormat="true" ht="18" hidden="false" customHeight="true" outlineLevel="0" collapsed="false">
      <c r="B332" s="68"/>
      <c r="C332" s="3"/>
      <c r="D332" s="69"/>
      <c r="E332" s="79"/>
      <c r="F332" s="79"/>
      <c r="G332" s="80"/>
      <c r="H332" s="80"/>
      <c r="I332" s="80"/>
      <c r="J332" s="80"/>
      <c r="K332" s="97"/>
      <c r="L332" s="87"/>
      <c r="M332" s="87"/>
      <c r="N332" s="87"/>
      <c r="O332" s="74"/>
      <c r="P332" s="74"/>
      <c r="Q332" s="88"/>
      <c r="R332" s="85"/>
      <c r="S332" s="98"/>
    </row>
    <row r="333" s="67" customFormat="true" ht="18" hidden="false" customHeight="true" outlineLevel="0" collapsed="false">
      <c r="B333" s="68"/>
      <c r="C333" s="3"/>
      <c r="D333" s="69"/>
      <c r="E333" s="79"/>
      <c r="F333" s="79"/>
      <c r="G333" s="80"/>
      <c r="H333" s="80"/>
      <c r="I333" s="80"/>
      <c r="J333" s="80"/>
      <c r="K333" s="97"/>
      <c r="L333" s="87"/>
      <c r="M333" s="87"/>
      <c r="N333" s="87"/>
      <c r="O333" s="74"/>
      <c r="P333" s="74"/>
      <c r="Q333" s="88"/>
      <c r="R333" s="85"/>
      <c r="S333" s="98"/>
    </row>
    <row r="334" s="67" customFormat="true" ht="18" hidden="false" customHeight="true" outlineLevel="0" collapsed="false">
      <c r="B334" s="68"/>
      <c r="C334" s="3"/>
      <c r="D334" s="69"/>
      <c r="E334" s="79"/>
      <c r="F334" s="79"/>
      <c r="G334" s="80"/>
      <c r="H334" s="80"/>
      <c r="I334" s="80"/>
      <c r="J334" s="80"/>
      <c r="K334" s="97"/>
      <c r="L334" s="87"/>
      <c r="M334" s="87"/>
      <c r="N334" s="87"/>
      <c r="O334" s="74"/>
      <c r="P334" s="74"/>
      <c r="Q334" s="88"/>
      <c r="R334" s="85"/>
      <c r="S334" s="98"/>
    </row>
    <row r="335" s="67" customFormat="true" ht="18" hidden="false" customHeight="true" outlineLevel="0" collapsed="false">
      <c r="B335" s="68"/>
      <c r="C335" s="3"/>
      <c r="D335" s="69"/>
      <c r="E335" s="79"/>
      <c r="F335" s="79"/>
      <c r="G335" s="80"/>
      <c r="H335" s="80"/>
      <c r="I335" s="80"/>
      <c r="J335" s="80"/>
      <c r="K335" s="97"/>
      <c r="L335" s="87"/>
      <c r="M335" s="87"/>
      <c r="N335" s="87"/>
      <c r="O335" s="74"/>
      <c r="P335" s="74"/>
      <c r="Q335" s="88"/>
      <c r="R335" s="85"/>
      <c r="S335" s="98"/>
    </row>
    <row r="336" s="67" customFormat="true" ht="18" hidden="false" customHeight="true" outlineLevel="0" collapsed="false">
      <c r="B336" s="68"/>
      <c r="C336" s="3"/>
      <c r="D336" s="69"/>
      <c r="E336" s="79"/>
      <c r="F336" s="79"/>
      <c r="G336" s="80"/>
      <c r="H336" s="80"/>
      <c r="I336" s="80"/>
      <c r="J336" s="80"/>
      <c r="K336" s="97"/>
      <c r="L336" s="87"/>
      <c r="M336" s="87"/>
      <c r="N336" s="87"/>
      <c r="O336" s="74"/>
      <c r="P336" s="74"/>
      <c r="Q336" s="88"/>
      <c r="R336" s="85"/>
      <c r="S336" s="98"/>
    </row>
    <row r="337" s="67" customFormat="true" ht="18" hidden="false" customHeight="true" outlineLevel="0" collapsed="false">
      <c r="B337" s="68"/>
      <c r="C337" s="3"/>
      <c r="D337" s="69"/>
      <c r="E337" s="79"/>
      <c r="F337" s="79"/>
      <c r="G337" s="80"/>
      <c r="H337" s="80"/>
      <c r="I337" s="80"/>
      <c r="J337" s="80"/>
      <c r="K337" s="97"/>
      <c r="L337" s="87"/>
      <c r="M337" s="87"/>
      <c r="N337" s="87"/>
      <c r="O337" s="74"/>
      <c r="P337" s="74"/>
      <c r="Q337" s="88"/>
      <c r="R337" s="85"/>
      <c r="S337" s="98"/>
    </row>
    <row r="338" s="67" customFormat="true" ht="18" hidden="false" customHeight="true" outlineLevel="0" collapsed="false">
      <c r="B338" s="68"/>
      <c r="C338" s="3"/>
      <c r="D338" s="69"/>
      <c r="E338" s="79"/>
      <c r="F338" s="79"/>
      <c r="G338" s="80"/>
      <c r="H338" s="80"/>
      <c r="I338" s="80"/>
      <c r="J338" s="80"/>
      <c r="K338" s="97"/>
      <c r="L338" s="87"/>
      <c r="M338" s="87"/>
      <c r="N338" s="87"/>
      <c r="O338" s="74"/>
      <c r="P338" s="74"/>
      <c r="Q338" s="88"/>
      <c r="R338" s="85"/>
      <c r="S338" s="98"/>
    </row>
    <row r="339" s="67" customFormat="true" ht="18" hidden="false" customHeight="true" outlineLevel="0" collapsed="false">
      <c r="B339" s="68"/>
      <c r="C339" s="3"/>
      <c r="D339" s="69"/>
      <c r="E339" s="79"/>
      <c r="F339" s="79"/>
      <c r="G339" s="80"/>
      <c r="H339" s="80"/>
      <c r="I339" s="80"/>
      <c r="J339" s="80"/>
      <c r="K339" s="97"/>
      <c r="L339" s="87"/>
      <c r="M339" s="87"/>
      <c r="N339" s="87"/>
      <c r="O339" s="74"/>
      <c r="P339" s="74"/>
      <c r="Q339" s="88"/>
      <c r="R339" s="85"/>
      <c r="S339" s="98"/>
    </row>
    <row r="340" s="67" customFormat="true" ht="18" hidden="false" customHeight="true" outlineLevel="0" collapsed="false">
      <c r="B340" s="68"/>
      <c r="C340" s="3"/>
      <c r="D340" s="69"/>
      <c r="E340" s="79"/>
      <c r="F340" s="79"/>
      <c r="G340" s="80"/>
      <c r="H340" s="80"/>
      <c r="I340" s="80"/>
      <c r="J340" s="80"/>
      <c r="K340" s="97"/>
      <c r="L340" s="87"/>
      <c r="M340" s="87"/>
      <c r="N340" s="87"/>
      <c r="O340" s="74"/>
      <c r="P340" s="74"/>
      <c r="Q340" s="88"/>
      <c r="R340" s="85"/>
      <c r="S340" s="98"/>
    </row>
    <row r="341" s="67" customFormat="true" ht="18" hidden="false" customHeight="true" outlineLevel="0" collapsed="false">
      <c r="B341" s="68"/>
      <c r="C341" s="3"/>
      <c r="D341" s="69"/>
      <c r="E341" s="79"/>
      <c r="F341" s="79"/>
      <c r="G341" s="80"/>
      <c r="H341" s="80"/>
      <c r="I341" s="80"/>
      <c r="J341" s="80"/>
      <c r="K341" s="97"/>
      <c r="L341" s="87"/>
      <c r="M341" s="87"/>
      <c r="N341" s="87"/>
      <c r="O341" s="74"/>
      <c r="P341" s="74"/>
      <c r="Q341" s="88"/>
      <c r="R341" s="85"/>
      <c r="S341" s="98"/>
    </row>
    <row r="342" s="67" customFormat="true" ht="18" hidden="false" customHeight="true" outlineLevel="0" collapsed="false">
      <c r="B342" s="68"/>
      <c r="C342" s="3"/>
      <c r="D342" s="69"/>
      <c r="E342" s="79"/>
      <c r="F342" s="79"/>
      <c r="G342" s="80"/>
      <c r="H342" s="80"/>
      <c r="I342" s="80"/>
      <c r="J342" s="80"/>
      <c r="K342" s="97"/>
      <c r="L342" s="87"/>
      <c r="M342" s="87"/>
      <c r="N342" s="87"/>
      <c r="O342" s="74"/>
      <c r="P342" s="74"/>
      <c r="Q342" s="88"/>
      <c r="R342" s="85"/>
      <c r="S342" s="98"/>
    </row>
    <row r="343" s="67" customFormat="true" ht="18" hidden="false" customHeight="true" outlineLevel="0" collapsed="false">
      <c r="B343" s="68"/>
      <c r="C343" s="3"/>
      <c r="D343" s="69"/>
      <c r="E343" s="79"/>
      <c r="F343" s="79"/>
      <c r="G343" s="80"/>
      <c r="H343" s="80"/>
      <c r="I343" s="80"/>
      <c r="J343" s="80"/>
      <c r="K343" s="97"/>
      <c r="L343" s="87"/>
      <c r="M343" s="87"/>
      <c r="N343" s="87"/>
      <c r="O343" s="74"/>
      <c r="P343" s="74"/>
      <c r="Q343" s="88"/>
      <c r="R343" s="85"/>
      <c r="S343" s="98"/>
    </row>
    <row r="344" s="67" customFormat="true" ht="18" hidden="false" customHeight="true" outlineLevel="0" collapsed="false">
      <c r="B344" s="68"/>
      <c r="C344" s="3"/>
      <c r="D344" s="69"/>
      <c r="E344" s="79"/>
      <c r="F344" s="79"/>
      <c r="G344" s="80"/>
      <c r="H344" s="80"/>
      <c r="I344" s="80"/>
      <c r="J344" s="80"/>
      <c r="K344" s="97"/>
      <c r="L344" s="87"/>
      <c r="M344" s="87"/>
      <c r="N344" s="87"/>
      <c r="O344" s="74"/>
      <c r="P344" s="74"/>
      <c r="Q344" s="88"/>
      <c r="R344" s="85"/>
      <c r="S344" s="98"/>
    </row>
    <row r="345" s="67" customFormat="true" ht="18" hidden="false" customHeight="true" outlineLevel="0" collapsed="false">
      <c r="B345" s="68"/>
      <c r="C345" s="3"/>
      <c r="D345" s="69"/>
      <c r="E345" s="79"/>
      <c r="F345" s="79"/>
      <c r="G345" s="80"/>
      <c r="H345" s="80"/>
      <c r="I345" s="80"/>
      <c r="J345" s="80"/>
      <c r="K345" s="97"/>
      <c r="L345" s="87"/>
      <c r="M345" s="87"/>
      <c r="N345" s="87"/>
      <c r="O345" s="74"/>
      <c r="P345" s="74"/>
      <c r="Q345" s="88"/>
      <c r="R345" s="85"/>
      <c r="S345" s="98"/>
    </row>
    <row r="346" s="67" customFormat="true" ht="18" hidden="false" customHeight="true" outlineLevel="0" collapsed="false">
      <c r="B346" s="68"/>
      <c r="C346" s="3"/>
      <c r="D346" s="69"/>
      <c r="E346" s="79"/>
      <c r="F346" s="79"/>
      <c r="G346" s="80"/>
      <c r="H346" s="80"/>
      <c r="I346" s="80"/>
      <c r="J346" s="80"/>
      <c r="K346" s="97"/>
      <c r="L346" s="87"/>
      <c r="M346" s="87"/>
      <c r="N346" s="87"/>
      <c r="O346" s="74"/>
      <c r="P346" s="74"/>
      <c r="Q346" s="88"/>
      <c r="R346" s="85"/>
      <c r="S346" s="98"/>
    </row>
    <row r="347" s="67" customFormat="true" ht="18" hidden="false" customHeight="true" outlineLevel="0" collapsed="false">
      <c r="B347" s="68"/>
      <c r="C347" s="3"/>
      <c r="D347" s="69"/>
      <c r="E347" s="79"/>
      <c r="F347" s="79"/>
      <c r="G347" s="80"/>
      <c r="H347" s="80"/>
      <c r="I347" s="80"/>
      <c r="J347" s="80"/>
      <c r="K347" s="97"/>
      <c r="L347" s="87"/>
      <c r="M347" s="87"/>
      <c r="N347" s="87"/>
      <c r="O347" s="74"/>
      <c r="P347" s="74"/>
      <c r="Q347" s="88"/>
      <c r="R347" s="85"/>
      <c r="S347" s="98"/>
    </row>
    <row r="348" s="67" customFormat="true" ht="18" hidden="false" customHeight="true" outlineLevel="0" collapsed="false">
      <c r="B348" s="68"/>
      <c r="C348" s="3"/>
      <c r="D348" s="69"/>
      <c r="E348" s="79"/>
      <c r="F348" s="79"/>
      <c r="G348" s="80"/>
      <c r="H348" s="80"/>
      <c r="I348" s="80"/>
      <c r="J348" s="80"/>
      <c r="K348" s="97"/>
      <c r="L348" s="87"/>
      <c r="M348" s="87"/>
      <c r="N348" s="87"/>
      <c r="O348" s="74"/>
      <c r="P348" s="74"/>
      <c r="Q348" s="88"/>
      <c r="R348" s="85"/>
      <c r="S348" s="98"/>
    </row>
    <row r="349" s="67" customFormat="true" ht="18" hidden="false" customHeight="true" outlineLevel="0" collapsed="false">
      <c r="B349" s="68"/>
      <c r="C349" s="3"/>
      <c r="D349" s="69"/>
      <c r="E349" s="79"/>
      <c r="F349" s="79"/>
      <c r="G349" s="80"/>
      <c r="H349" s="80"/>
      <c r="I349" s="80"/>
      <c r="J349" s="80"/>
      <c r="K349" s="97"/>
      <c r="L349" s="87"/>
      <c r="M349" s="87"/>
      <c r="N349" s="87"/>
      <c r="O349" s="74"/>
      <c r="P349" s="74"/>
      <c r="Q349" s="88"/>
      <c r="R349" s="85"/>
      <c r="S349" s="98"/>
    </row>
    <row r="350" s="67" customFormat="true" ht="18" hidden="false" customHeight="true" outlineLevel="0" collapsed="false">
      <c r="B350" s="68"/>
      <c r="C350" s="3"/>
      <c r="D350" s="69"/>
      <c r="E350" s="79"/>
      <c r="F350" s="79"/>
      <c r="G350" s="80"/>
      <c r="H350" s="80"/>
      <c r="I350" s="80"/>
      <c r="J350" s="80"/>
      <c r="K350" s="97"/>
      <c r="L350" s="87"/>
      <c r="M350" s="87"/>
      <c r="N350" s="87"/>
      <c r="O350" s="74"/>
      <c r="P350" s="74"/>
      <c r="Q350" s="88"/>
      <c r="R350" s="85"/>
      <c r="S350" s="98"/>
    </row>
    <row r="351" s="67" customFormat="true" ht="18" hidden="false" customHeight="true" outlineLevel="0" collapsed="false">
      <c r="B351" s="68"/>
      <c r="C351" s="3"/>
      <c r="D351" s="69"/>
      <c r="E351" s="79"/>
      <c r="F351" s="79"/>
      <c r="G351" s="80"/>
      <c r="H351" s="80"/>
      <c r="I351" s="80"/>
      <c r="J351" s="80"/>
      <c r="K351" s="97"/>
      <c r="L351" s="87"/>
      <c r="M351" s="87"/>
      <c r="N351" s="87"/>
      <c r="O351" s="74"/>
      <c r="P351" s="74"/>
      <c r="Q351" s="88"/>
      <c r="R351" s="85"/>
      <c r="S351" s="98"/>
    </row>
    <row r="352" s="67" customFormat="true" ht="18" hidden="false" customHeight="true" outlineLevel="0" collapsed="false">
      <c r="B352" s="68"/>
      <c r="C352" s="3"/>
      <c r="D352" s="69"/>
      <c r="E352" s="79"/>
      <c r="F352" s="79"/>
      <c r="G352" s="80"/>
      <c r="H352" s="80"/>
      <c r="I352" s="80"/>
      <c r="J352" s="80"/>
      <c r="K352" s="97"/>
      <c r="L352" s="87"/>
      <c r="M352" s="87"/>
      <c r="N352" s="87"/>
      <c r="O352" s="74"/>
      <c r="P352" s="74"/>
      <c r="Q352" s="88"/>
      <c r="R352" s="85"/>
      <c r="S352" s="98"/>
    </row>
    <row r="353" s="67" customFormat="true" ht="18" hidden="false" customHeight="true" outlineLevel="0" collapsed="false">
      <c r="B353" s="68"/>
      <c r="C353" s="3"/>
      <c r="D353" s="69"/>
      <c r="E353" s="79"/>
      <c r="F353" s="79"/>
      <c r="G353" s="80"/>
      <c r="H353" s="80"/>
      <c r="I353" s="80"/>
      <c r="J353" s="80"/>
      <c r="K353" s="97"/>
      <c r="L353" s="87"/>
      <c r="M353" s="87"/>
      <c r="N353" s="87"/>
      <c r="O353" s="74"/>
      <c r="P353" s="74"/>
      <c r="Q353" s="88"/>
      <c r="R353" s="85"/>
      <c r="S353" s="98"/>
    </row>
    <row r="354" s="67" customFormat="true" ht="18" hidden="false" customHeight="true" outlineLevel="0" collapsed="false">
      <c r="B354" s="68"/>
      <c r="C354" s="3"/>
      <c r="D354" s="69"/>
      <c r="E354" s="79"/>
      <c r="F354" s="79"/>
      <c r="G354" s="80"/>
      <c r="H354" s="80"/>
      <c r="I354" s="80"/>
      <c r="J354" s="80"/>
      <c r="K354" s="97"/>
      <c r="L354" s="87"/>
      <c r="M354" s="87"/>
      <c r="N354" s="87"/>
      <c r="O354" s="74"/>
      <c r="P354" s="74"/>
      <c r="Q354" s="88"/>
      <c r="R354" s="85"/>
      <c r="S354" s="98"/>
    </row>
    <row r="355" s="67" customFormat="true" ht="18" hidden="false" customHeight="true" outlineLevel="0" collapsed="false">
      <c r="B355" s="68"/>
      <c r="C355" s="3"/>
      <c r="D355" s="69"/>
      <c r="E355" s="79"/>
      <c r="F355" s="79"/>
      <c r="G355" s="80"/>
      <c r="H355" s="80"/>
      <c r="I355" s="80"/>
      <c r="J355" s="80"/>
      <c r="K355" s="97"/>
      <c r="L355" s="87"/>
      <c r="M355" s="87"/>
      <c r="N355" s="87"/>
      <c r="O355" s="74"/>
      <c r="P355" s="74"/>
      <c r="Q355" s="88"/>
      <c r="R355" s="85"/>
      <c r="S355" s="98"/>
    </row>
    <row r="356" s="67" customFormat="true" ht="18" hidden="false" customHeight="true" outlineLevel="0" collapsed="false">
      <c r="B356" s="68"/>
      <c r="C356" s="3"/>
      <c r="D356" s="69"/>
      <c r="E356" s="79"/>
      <c r="F356" s="79"/>
      <c r="G356" s="80"/>
      <c r="H356" s="80"/>
      <c r="I356" s="80"/>
      <c r="J356" s="80"/>
      <c r="K356" s="97"/>
      <c r="L356" s="87"/>
      <c r="M356" s="87"/>
      <c r="N356" s="87"/>
      <c r="O356" s="74"/>
      <c r="P356" s="74"/>
      <c r="Q356" s="88"/>
      <c r="R356" s="85"/>
      <c r="S356" s="98"/>
    </row>
    <row r="357" s="67" customFormat="true" ht="18" hidden="false" customHeight="true" outlineLevel="0" collapsed="false">
      <c r="B357" s="68"/>
      <c r="C357" s="3"/>
      <c r="D357" s="69"/>
      <c r="E357" s="79"/>
      <c r="F357" s="79"/>
      <c r="G357" s="80"/>
      <c r="H357" s="80"/>
      <c r="I357" s="80"/>
      <c r="J357" s="80"/>
      <c r="K357" s="97"/>
      <c r="L357" s="87"/>
      <c r="M357" s="87"/>
      <c r="N357" s="87"/>
      <c r="O357" s="74"/>
      <c r="P357" s="74"/>
      <c r="Q357" s="88"/>
      <c r="R357" s="85"/>
      <c r="S357" s="98"/>
    </row>
    <row r="358" s="67" customFormat="true" ht="18" hidden="false" customHeight="true" outlineLevel="0" collapsed="false">
      <c r="B358" s="68"/>
      <c r="C358" s="3"/>
      <c r="D358" s="69"/>
      <c r="E358" s="79"/>
      <c r="F358" s="79"/>
      <c r="G358" s="80"/>
      <c r="H358" s="80"/>
      <c r="I358" s="80"/>
      <c r="J358" s="80"/>
      <c r="K358" s="97"/>
      <c r="L358" s="87"/>
      <c r="M358" s="87"/>
      <c r="N358" s="87"/>
      <c r="O358" s="74"/>
      <c r="P358" s="74"/>
      <c r="Q358" s="88"/>
      <c r="R358" s="85"/>
      <c r="S358" s="98"/>
    </row>
    <row r="359" s="67" customFormat="true" ht="18" hidden="false" customHeight="true" outlineLevel="0" collapsed="false">
      <c r="B359" s="68"/>
      <c r="C359" s="3"/>
      <c r="D359" s="69"/>
      <c r="E359" s="79"/>
      <c r="F359" s="79"/>
      <c r="G359" s="80"/>
      <c r="H359" s="80"/>
      <c r="I359" s="80"/>
      <c r="J359" s="80"/>
      <c r="K359" s="97"/>
      <c r="L359" s="87"/>
      <c r="M359" s="87"/>
      <c r="N359" s="87"/>
      <c r="O359" s="74"/>
      <c r="P359" s="74"/>
      <c r="Q359" s="88"/>
      <c r="R359" s="85"/>
      <c r="S359" s="98"/>
    </row>
    <row r="360" s="67" customFormat="true" ht="18" hidden="false" customHeight="true" outlineLevel="0" collapsed="false">
      <c r="B360" s="68"/>
      <c r="C360" s="3"/>
      <c r="D360" s="69"/>
      <c r="E360" s="79"/>
      <c r="F360" s="79"/>
      <c r="G360" s="80"/>
      <c r="H360" s="80"/>
      <c r="I360" s="80"/>
      <c r="J360" s="80"/>
      <c r="K360" s="97"/>
      <c r="L360" s="87"/>
      <c r="M360" s="87"/>
      <c r="N360" s="87"/>
      <c r="O360" s="74"/>
      <c r="P360" s="74"/>
      <c r="Q360" s="88"/>
      <c r="R360" s="85"/>
      <c r="S360" s="98"/>
    </row>
    <row r="361" s="67" customFormat="true" ht="18" hidden="false" customHeight="true" outlineLevel="0" collapsed="false">
      <c r="B361" s="68"/>
      <c r="C361" s="3"/>
      <c r="D361" s="69"/>
      <c r="E361" s="79"/>
      <c r="F361" s="79"/>
      <c r="G361" s="80"/>
      <c r="H361" s="80"/>
      <c r="I361" s="80"/>
      <c r="J361" s="80"/>
      <c r="K361" s="97"/>
      <c r="L361" s="87"/>
      <c r="M361" s="87"/>
      <c r="N361" s="87"/>
      <c r="O361" s="74"/>
      <c r="P361" s="74"/>
      <c r="Q361" s="88"/>
      <c r="R361" s="85"/>
      <c r="S361" s="98"/>
    </row>
    <row r="362" s="67" customFormat="true" ht="18" hidden="false" customHeight="true" outlineLevel="0" collapsed="false">
      <c r="B362" s="68"/>
      <c r="C362" s="3"/>
      <c r="D362" s="69"/>
      <c r="E362" s="79"/>
      <c r="F362" s="79"/>
      <c r="G362" s="80"/>
      <c r="H362" s="80"/>
      <c r="I362" s="80"/>
      <c r="J362" s="80"/>
      <c r="K362" s="97"/>
      <c r="L362" s="87"/>
      <c r="M362" s="87"/>
      <c r="N362" s="87"/>
      <c r="O362" s="74"/>
      <c r="P362" s="74"/>
      <c r="Q362" s="88"/>
      <c r="R362" s="85"/>
      <c r="S362" s="98"/>
    </row>
    <row r="363" s="67" customFormat="true" ht="18" hidden="false" customHeight="true" outlineLevel="0" collapsed="false">
      <c r="B363" s="68"/>
      <c r="C363" s="3"/>
      <c r="D363" s="69"/>
      <c r="E363" s="79"/>
      <c r="F363" s="79"/>
      <c r="G363" s="80"/>
      <c r="H363" s="80"/>
      <c r="I363" s="80"/>
      <c r="J363" s="80"/>
      <c r="K363" s="97"/>
      <c r="L363" s="87"/>
      <c r="M363" s="87"/>
      <c r="N363" s="87"/>
      <c r="O363" s="74"/>
      <c r="P363" s="74"/>
      <c r="Q363" s="88"/>
      <c r="R363" s="85"/>
      <c r="S363" s="98"/>
    </row>
    <row r="364" s="67" customFormat="true" ht="18" hidden="false" customHeight="true" outlineLevel="0" collapsed="false">
      <c r="B364" s="68"/>
      <c r="C364" s="3"/>
      <c r="D364" s="69"/>
      <c r="E364" s="79"/>
      <c r="F364" s="79"/>
      <c r="G364" s="80"/>
      <c r="H364" s="80"/>
      <c r="I364" s="80"/>
      <c r="J364" s="80"/>
      <c r="K364" s="97"/>
      <c r="L364" s="87"/>
      <c r="M364" s="87"/>
      <c r="N364" s="87"/>
      <c r="O364" s="74"/>
      <c r="P364" s="74"/>
      <c r="Q364" s="88"/>
      <c r="R364" s="85"/>
      <c r="S364" s="98"/>
    </row>
    <row r="365" s="67" customFormat="true" ht="18" hidden="false" customHeight="true" outlineLevel="0" collapsed="false">
      <c r="B365" s="68"/>
      <c r="C365" s="3"/>
      <c r="D365" s="69"/>
      <c r="E365" s="79"/>
      <c r="F365" s="79"/>
      <c r="G365" s="80"/>
      <c r="H365" s="80"/>
      <c r="I365" s="80"/>
      <c r="J365" s="80"/>
      <c r="K365" s="97"/>
      <c r="L365" s="87"/>
      <c r="M365" s="87"/>
      <c r="N365" s="87"/>
      <c r="O365" s="74"/>
      <c r="P365" s="74"/>
      <c r="Q365" s="88"/>
      <c r="R365" s="85"/>
      <c r="S365" s="98"/>
    </row>
    <row r="366" s="67" customFormat="true" ht="18" hidden="false" customHeight="true" outlineLevel="0" collapsed="false">
      <c r="B366" s="68"/>
      <c r="C366" s="3"/>
      <c r="D366" s="69"/>
      <c r="E366" s="79"/>
      <c r="F366" s="79"/>
      <c r="G366" s="80"/>
      <c r="H366" s="80"/>
      <c r="I366" s="80"/>
      <c r="J366" s="80"/>
      <c r="K366" s="97"/>
      <c r="L366" s="87"/>
      <c r="M366" s="87"/>
      <c r="N366" s="87"/>
      <c r="O366" s="74"/>
      <c r="P366" s="74"/>
      <c r="Q366" s="88"/>
      <c r="R366" s="85"/>
      <c r="S366" s="98"/>
    </row>
    <row r="367" s="67" customFormat="true" ht="18" hidden="false" customHeight="true" outlineLevel="0" collapsed="false">
      <c r="B367" s="68"/>
      <c r="C367" s="3"/>
      <c r="D367" s="69"/>
      <c r="E367" s="79"/>
      <c r="F367" s="79"/>
      <c r="G367" s="80"/>
      <c r="H367" s="80"/>
      <c r="I367" s="80"/>
      <c r="J367" s="80"/>
      <c r="K367" s="97"/>
      <c r="L367" s="87"/>
      <c r="M367" s="87"/>
      <c r="N367" s="87"/>
      <c r="O367" s="74"/>
      <c r="P367" s="74"/>
      <c r="Q367" s="88"/>
      <c r="R367" s="85"/>
      <c r="S367" s="98"/>
    </row>
    <row r="368" s="67" customFormat="true" ht="18" hidden="false" customHeight="true" outlineLevel="0" collapsed="false">
      <c r="B368" s="68"/>
      <c r="C368" s="3"/>
      <c r="D368" s="69"/>
      <c r="E368" s="79"/>
      <c r="F368" s="79"/>
      <c r="G368" s="80"/>
      <c r="H368" s="80"/>
      <c r="I368" s="80"/>
      <c r="J368" s="80"/>
      <c r="K368" s="97"/>
      <c r="L368" s="87"/>
      <c r="M368" s="87"/>
      <c r="N368" s="87"/>
      <c r="O368" s="74"/>
      <c r="P368" s="74"/>
      <c r="Q368" s="88"/>
      <c r="R368" s="85"/>
      <c r="S368" s="98"/>
    </row>
    <row r="369" s="67" customFormat="true" ht="18" hidden="false" customHeight="true" outlineLevel="0" collapsed="false">
      <c r="B369" s="68"/>
      <c r="C369" s="3"/>
      <c r="D369" s="69"/>
      <c r="E369" s="79"/>
      <c r="F369" s="79"/>
      <c r="G369" s="80"/>
      <c r="H369" s="80"/>
      <c r="I369" s="80"/>
      <c r="J369" s="80"/>
      <c r="K369" s="97"/>
      <c r="L369" s="87"/>
      <c r="M369" s="87"/>
      <c r="N369" s="87"/>
      <c r="O369" s="74"/>
      <c r="P369" s="74"/>
      <c r="Q369" s="88"/>
      <c r="R369" s="85"/>
      <c r="S369" s="98"/>
    </row>
    <row r="370" s="67" customFormat="true" ht="18" hidden="false" customHeight="true" outlineLevel="0" collapsed="false">
      <c r="B370" s="68"/>
      <c r="C370" s="3"/>
      <c r="D370" s="69"/>
      <c r="E370" s="79"/>
      <c r="F370" s="79"/>
      <c r="G370" s="80"/>
      <c r="H370" s="80"/>
      <c r="I370" s="80"/>
      <c r="J370" s="80"/>
      <c r="K370" s="97"/>
      <c r="L370" s="87"/>
      <c r="M370" s="87"/>
      <c r="N370" s="87"/>
      <c r="O370" s="74"/>
      <c r="P370" s="74"/>
      <c r="Q370" s="88"/>
      <c r="R370" s="85"/>
      <c r="S370" s="98"/>
    </row>
    <row r="371" s="67" customFormat="true" ht="18" hidden="false" customHeight="true" outlineLevel="0" collapsed="false">
      <c r="B371" s="68"/>
      <c r="C371" s="3"/>
      <c r="D371" s="69"/>
      <c r="E371" s="79"/>
      <c r="F371" s="79"/>
      <c r="G371" s="80"/>
      <c r="H371" s="80"/>
      <c r="I371" s="80"/>
      <c r="J371" s="80"/>
      <c r="K371" s="97"/>
      <c r="L371" s="87"/>
      <c r="M371" s="87"/>
      <c r="N371" s="87"/>
      <c r="O371" s="74"/>
      <c r="P371" s="74"/>
      <c r="Q371" s="88"/>
      <c r="R371" s="85"/>
      <c r="S371" s="98"/>
    </row>
    <row r="372" s="67" customFormat="true" ht="18" hidden="false" customHeight="true" outlineLevel="0" collapsed="false">
      <c r="B372" s="68"/>
      <c r="C372" s="3"/>
      <c r="D372" s="69"/>
      <c r="E372" s="79"/>
      <c r="F372" s="79"/>
      <c r="G372" s="80"/>
      <c r="H372" s="80"/>
      <c r="I372" s="80"/>
      <c r="J372" s="80"/>
      <c r="K372" s="97"/>
      <c r="L372" s="87"/>
      <c r="M372" s="87"/>
      <c r="N372" s="87"/>
      <c r="O372" s="74"/>
      <c r="P372" s="74"/>
      <c r="Q372" s="88"/>
      <c r="R372" s="85"/>
      <c r="S372" s="98"/>
    </row>
    <row r="373" s="67" customFormat="true" ht="18" hidden="false" customHeight="true" outlineLevel="0" collapsed="false">
      <c r="B373" s="68"/>
      <c r="C373" s="3"/>
      <c r="D373" s="69"/>
      <c r="E373" s="79"/>
      <c r="F373" s="79"/>
      <c r="G373" s="80"/>
      <c r="H373" s="80"/>
      <c r="I373" s="80"/>
      <c r="J373" s="80"/>
      <c r="K373" s="97"/>
      <c r="L373" s="87"/>
      <c r="M373" s="87"/>
      <c r="N373" s="87"/>
      <c r="O373" s="74"/>
      <c r="P373" s="74"/>
      <c r="Q373" s="88"/>
      <c r="R373" s="85"/>
      <c r="S373" s="98"/>
    </row>
    <row r="374" s="67" customFormat="true" ht="18" hidden="false" customHeight="true" outlineLevel="0" collapsed="false">
      <c r="B374" s="68"/>
      <c r="C374" s="3"/>
      <c r="D374" s="69"/>
      <c r="E374" s="79"/>
      <c r="F374" s="79"/>
      <c r="G374" s="80"/>
      <c r="H374" s="80"/>
      <c r="I374" s="80"/>
      <c r="J374" s="80"/>
      <c r="K374" s="97"/>
      <c r="L374" s="87"/>
      <c r="M374" s="87"/>
      <c r="N374" s="87"/>
      <c r="O374" s="74"/>
      <c r="P374" s="74"/>
      <c r="Q374" s="88"/>
      <c r="R374" s="85"/>
      <c r="S374" s="98"/>
    </row>
    <row r="375" s="67" customFormat="true" ht="18" hidden="false" customHeight="true" outlineLevel="0" collapsed="false">
      <c r="B375" s="68"/>
      <c r="C375" s="3"/>
      <c r="D375" s="69"/>
      <c r="E375" s="79"/>
      <c r="F375" s="79"/>
      <c r="G375" s="80"/>
      <c r="H375" s="80"/>
      <c r="I375" s="80"/>
      <c r="J375" s="80"/>
      <c r="K375" s="97"/>
      <c r="L375" s="87"/>
      <c r="M375" s="87"/>
      <c r="N375" s="87"/>
      <c r="O375" s="74"/>
      <c r="P375" s="74"/>
      <c r="Q375" s="88"/>
      <c r="R375" s="85"/>
      <c r="S375" s="98"/>
    </row>
    <row r="376" s="67" customFormat="true" ht="18" hidden="false" customHeight="true" outlineLevel="0" collapsed="false">
      <c r="B376" s="68"/>
      <c r="C376" s="3"/>
      <c r="D376" s="69"/>
      <c r="E376" s="79"/>
      <c r="F376" s="79"/>
      <c r="G376" s="80"/>
      <c r="H376" s="80"/>
      <c r="I376" s="80"/>
      <c r="J376" s="80"/>
      <c r="K376" s="97"/>
      <c r="L376" s="87"/>
      <c r="M376" s="87"/>
      <c r="N376" s="87"/>
      <c r="O376" s="74"/>
      <c r="P376" s="74"/>
      <c r="Q376" s="88"/>
      <c r="R376" s="85"/>
      <c r="S376" s="98"/>
    </row>
    <row r="377" s="67" customFormat="true" ht="18" hidden="false" customHeight="true" outlineLevel="0" collapsed="false">
      <c r="B377" s="68"/>
      <c r="C377" s="3"/>
      <c r="D377" s="69"/>
      <c r="E377" s="79"/>
      <c r="F377" s="79"/>
      <c r="G377" s="80"/>
      <c r="H377" s="80"/>
      <c r="I377" s="80"/>
      <c r="J377" s="80"/>
      <c r="K377" s="97"/>
      <c r="L377" s="87"/>
      <c r="M377" s="87"/>
      <c r="N377" s="87"/>
      <c r="O377" s="74"/>
      <c r="P377" s="74"/>
      <c r="Q377" s="88"/>
      <c r="R377" s="85"/>
      <c r="S377" s="98"/>
    </row>
    <row r="378" s="67" customFormat="true" ht="18" hidden="false" customHeight="true" outlineLevel="0" collapsed="false">
      <c r="B378" s="68"/>
      <c r="C378" s="3"/>
      <c r="D378" s="69"/>
      <c r="E378" s="79"/>
      <c r="F378" s="79"/>
      <c r="G378" s="80"/>
      <c r="H378" s="80"/>
      <c r="I378" s="80"/>
      <c r="J378" s="80"/>
      <c r="K378" s="97"/>
      <c r="L378" s="87"/>
      <c r="M378" s="87"/>
      <c r="N378" s="87"/>
      <c r="O378" s="74"/>
      <c r="P378" s="74"/>
      <c r="Q378" s="88"/>
      <c r="R378" s="85"/>
      <c r="S378" s="98"/>
    </row>
    <row r="379" s="67" customFormat="true" ht="18" hidden="false" customHeight="true" outlineLevel="0" collapsed="false">
      <c r="B379" s="68"/>
      <c r="C379" s="3"/>
      <c r="D379" s="69"/>
      <c r="E379" s="79"/>
      <c r="F379" s="79"/>
      <c r="G379" s="80"/>
      <c r="H379" s="80"/>
      <c r="I379" s="80"/>
      <c r="J379" s="80"/>
      <c r="K379" s="97"/>
      <c r="L379" s="87"/>
      <c r="M379" s="87"/>
      <c r="N379" s="87"/>
      <c r="O379" s="74"/>
      <c r="P379" s="74"/>
      <c r="Q379" s="88"/>
      <c r="R379" s="85"/>
      <c r="S379" s="98"/>
    </row>
    <row r="380" s="67" customFormat="true" ht="18" hidden="false" customHeight="true" outlineLevel="0" collapsed="false">
      <c r="B380" s="68"/>
      <c r="C380" s="3"/>
      <c r="D380" s="69"/>
      <c r="E380" s="79"/>
      <c r="F380" s="79"/>
      <c r="G380" s="80"/>
      <c r="H380" s="80"/>
      <c r="I380" s="80"/>
      <c r="J380" s="80"/>
      <c r="K380" s="97"/>
      <c r="L380" s="87"/>
      <c r="M380" s="87"/>
      <c r="N380" s="87"/>
      <c r="O380" s="74"/>
      <c r="P380" s="74"/>
      <c r="Q380" s="88"/>
      <c r="R380" s="85"/>
      <c r="S380" s="98"/>
    </row>
    <row r="381" s="67" customFormat="true" ht="18" hidden="false" customHeight="true" outlineLevel="0" collapsed="false">
      <c r="B381" s="68"/>
      <c r="C381" s="3"/>
      <c r="D381" s="69"/>
      <c r="E381" s="79"/>
      <c r="F381" s="79"/>
      <c r="G381" s="80"/>
      <c r="H381" s="80"/>
      <c r="I381" s="80"/>
      <c r="J381" s="80"/>
      <c r="K381" s="97"/>
      <c r="L381" s="87"/>
      <c r="M381" s="87"/>
      <c r="N381" s="87"/>
      <c r="O381" s="74"/>
      <c r="P381" s="74"/>
      <c r="Q381" s="88"/>
      <c r="R381" s="85"/>
      <c r="S381" s="98"/>
    </row>
    <row r="382" s="67" customFormat="true" ht="18" hidden="false" customHeight="true" outlineLevel="0" collapsed="false">
      <c r="B382" s="68"/>
      <c r="C382" s="3"/>
      <c r="D382" s="69"/>
      <c r="E382" s="79"/>
      <c r="F382" s="79"/>
      <c r="G382" s="80"/>
      <c r="H382" s="80"/>
      <c r="I382" s="80"/>
      <c r="J382" s="80"/>
      <c r="K382" s="97"/>
      <c r="L382" s="87"/>
      <c r="M382" s="87"/>
      <c r="N382" s="87"/>
      <c r="O382" s="74"/>
      <c r="P382" s="74"/>
      <c r="Q382" s="88"/>
      <c r="R382" s="85"/>
      <c r="S382" s="98"/>
    </row>
    <row r="383" s="67" customFormat="true" ht="18" hidden="false" customHeight="true" outlineLevel="0" collapsed="false">
      <c r="B383" s="68"/>
      <c r="C383" s="3"/>
      <c r="D383" s="69"/>
      <c r="E383" s="79"/>
      <c r="F383" s="79"/>
      <c r="G383" s="80"/>
      <c r="H383" s="80"/>
      <c r="I383" s="80"/>
      <c r="J383" s="80"/>
      <c r="K383" s="97"/>
      <c r="L383" s="87"/>
      <c r="M383" s="87"/>
      <c r="N383" s="87"/>
      <c r="O383" s="74"/>
      <c r="P383" s="74"/>
      <c r="Q383" s="88"/>
      <c r="R383" s="85"/>
      <c r="S383" s="98"/>
    </row>
    <row r="384" s="67" customFormat="true" ht="18" hidden="false" customHeight="true" outlineLevel="0" collapsed="false">
      <c r="B384" s="68"/>
      <c r="C384" s="3"/>
      <c r="D384" s="69"/>
      <c r="E384" s="79"/>
      <c r="F384" s="79"/>
      <c r="G384" s="80"/>
      <c r="H384" s="80"/>
      <c r="I384" s="80"/>
      <c r="J384" s="80"/>
      <c r="K384" s="97"/>
      <c r="L384" s="87"/>
      <c r="M384" s="87"/>
      <c r="N384" s="87"/>
      <c r="O384" s="74"/>
      <c r="P384" s="74"/>
      <c r="Q384" s="88"/>
      <c r="R384" s="85"/>
      <c r="S384" s="98"/>
    </row>
    <row r="385" s="67" customFormat="true" ht="18" hidden="false" customHeight="true" outlineLevel="0" collapsed="false">
      <c r="B385" s="68"/>
      <c r="C385" s="3"/>
      <c r="D385" s="69"/>
      <c r="E385" s="79"/>
      <c r="F385" s="79"/>
      <c r="G385" s="80"/>
      <c r="H385" s="80"/>
      <c r="I385" s="80"/>
      <c r="J385" s="80"/>
      <c r="K385" s="97"/>
      <c r="L385" s="87"/>
      <c r="M385" s="87"/>
      <c r="N385" s="87"/>
      <c r="O385" s="74"/>
      <c r="P385" s="74"/>
      <c r="Q385" s="88"/>
      <c r="R385" s="85"/>
      <c r="S385" s="98"/>
    </row>
    <row r="386" s="67" customFormat="true" ht="18" hidden="false" customHeight="true" outlineLevel="0" collapsed="false">
      <c r="B386" s="68"/>
      <c r="C386" s="3"/>
      <c r="D386" s="69"/>
      <c r="E386" s="79"/>
      <c r="F386" s="79"/>
      <c r="G386" s="80"/>
      <c r="H386" s="80"/>
      <c r="I386" s="80"/>
      <c r="J386" s="80"/>
      <c r="K386" s="97"/>
      <c r="L386" s="87"/>
      <c r="M386" s="87"/>
      <c r="N386" s="87"/>
      <c r="O386" s="74"/>
      <c r="P386" s="74"/>
      <c r="Q386" s="88"/>
      <c r="R386" s="85"/>
      <c r="S386" s="98"/>
    </row>
    <row r="387" s="67" customFormat="true" ht="18" hidden="false" customHeight="true" outlineLevel="0" collapsed="false">
      <c r="B387" s="68"/>
      <c r="C387" s="3"/>
      <c r="D387" s="69"/>
      <c r="E387" s="79"/>
      <c r="F387" s="79"/>
      <c r="G387" s="80"/>
      <c r="H387" s="80"/>
      <c r="I387" s="80"/>
      <c r="J387" s="80"/>
      <c r="K387" s="97"/>
      <c r="L387" s="87"/>
      <c r="M387" s="87"/>
      <c r="N387" s="87"/>
      <c r="O387" s="74"/>
      <c r="P387" s="74"/>
      <c r="Q387" s="88"/>
      <c r="R387" s="85"/>
      <c r="S387" s="98"/>
    </row>
    <row r="388" s="67" customFormat="true" ht="18" hidden="false" customHeight="true" outlineLevel="0" collapsed="false">
      <c r="B388" s="68"/>
      <c r="C388" s="3"/>
      <c r="D388" s="69"/>
      <c r="E388" s="79"/>
      <c r="F388" s="79"/>
      <c r="G388" s="80"/>
      <c r="H388" s="80"/>
      <c r="I388" s="80"/>
      <c r="J388" s="80"/>
      <c r="K388" s="97"/>
      <c r="L388" s="87"/>
      <c r="M388" s="87"/>
      <c r="N388" s="87"/>
      <c r="O388" s="74"/>
      <c r="P388" s="74"/>
      <c r="Q388" s="88"/>
      <c r="R388" s="85"/>
      <c r="S388" s="98"/>
    </row>
    <row r="389" s="67" customFormat="true" ht="18" hidden="false" customHeight="true" outlineLevel="0" collapsed="false">
      <c r="B389" s="68"/>
      <c r="C389" s="3"/>
      <c r="D389" s="69"/>
      <c r="E389" s="79"/>
      <c r="F389" s="79"/>
      <c r="G389" s="80"/>
      <c r="H389" s="80"/>
      <c r="I389" s="80"/>
      <c r="J389" s="80"/>
      <c r="K389" s="97"/>
      <c r="L389" s="87"/>
      <c r="M389" s="87"/>
      <c r="N389" s="87"/>
      <c r="O389" s="74"/>
      <c r="P389" s="74"/>
      <c r="Q389" s="88"/>
      <c r="R389" s="85"/>
      <c r="S389" s="98"/>
    </row>
    <row r="390" s="67" customFormat="true" ht="18" hidden="false" customHeight="true" outlineLevel="0" collapsed="false">
      <c r="B390" s="68"/>
      <c r="C390" s="3"/>
      <c r="D390" s="69"/>
      <c r="E390" s="79"/>
      <c r="F390" s="79"/>
      <c r="G390" s="80"/>
      <c r="H390" s="80"/>
      <c r="I390" s="80"/>
      <c r="J390" s="80"/>
      <c r="K390" s="97"/>
      <c r="L390" s="87"/>
      <c r="M390" s="87"/>
      <c r="N390" s="87"/>
      <c r="O390" s="74"/>
      <c r="P390" s="74"/>
      <c r="Q390" s="88"/>
      <c r="R390" s="85"/>
      <c r="S390" s="98"/>
    </row>
    <row r="391" s="67" customFormat="true" ht="18" hidden="false" customHeight="true" outlineLevel="0" collapsed="false">
      <c r="B391" s="68"/>
      <c r="C391" s="3"/>
      <c r="D391" s="69"/>
      <c r="E391" s="79"/>
      <c r="F391" s="79"/>
      <c r="G391" s="80"/>
      <c r="H391" s="80"/>
      <c r="I391" s="80"/>
      <c r="J391" s="80"/>
      <c r="K391" s="97"/>
      <c r="L391" s="87"/>
      <c r="M391" s="87"/>
      <c r="N391" s="87"/>
      <c r="O391" s="74"/>
      <c r="P391" s="74"/>
      <c r="Q391" s="88"/>
      <c r="R391" s="85"/>
      <c r="S391" s="98"/>
    </row>
    <row r="392" s="67" customFormat="true" ht="18" hidden="false" customHeight="true" outlineLevel="0" collapsed="false">
      <c r="B392" s="68"/>
      <c r="C392" s="3"/>
      <c r="D392" s="69"/>
      <c r="E392" s="79"/>
      <c r="F392" s="79"/>
      <c r="G392" s="80"/>
      <c r="H392" s="80"/>
      <c r="I392" s="80"/>
      <c r="J392" s="80"/>
      <c r="K392" s="97"/>
      <c r="L392" s="87"/>
      <c r="M392" s="87"/>
      <c r="N392" s="87"/>
      <c r="O392" s="74"/>
      <c r="P392" s="74"/>
      <c r="Q392" s="88"/>
      <c r="R392" s="85"/>
      <c r="S392" s="98"/>
    </row>
    <row r="393" s="67" customFormat="true" ht="18" hidden="false" customHeight="true" outlineLevel="0" collapsed="false">
      <c r="B393" s="68"/>
      <c r="C393" s="3"/>
      <c r="D393" s="69"/>
      <c r="E393" s="79"/>
      <c r="F393" s="79"/>
      <c r="G393" s="80"/>
      <c r="H393" s="80"/>
      <c r="I393" s="80"/>
      <c r="J393" s="80"/>
      <c r="K393" s="97"/>
      <c r="L393" s="87"/>
      <c r="M393" s="87"/>
      <c r="N393" s="87"/>
      <c r="O393" s="74"/>
      <c r="P393" s="74"/>
      <c r="Q393" s="88"/>
      <c r="R393" s="85"/>
      <c r="S393" s="98"/>
    </row>
    <row r="394" s="67" customFormat="true" ht="18" hidden="false" customHeight="true" outlineLevel="0" collapsed="false">
      <c r="B394" s="68"/>
      <c r="C394" s="3"/>
      <c r="D394" s="69"/>
      <c r="E394" s="79"/>
      <c r="F394" s="79"/>
      <c r="G394" s="80"/>
      <c r="H394" s="80"/>
      <c r="I394" s="80"/>
      <c r="J394" s="80"/>
      <c r="K394" s="97"/>
      <c r="L394" s="87"/>
      <c r="M394" s="87"/>
      <c r="N394" s="87"/>
      <c r="O394" s="74"/>
      <c r="P394" s="74"/>
      <c r="Q394" s="88"/>
      <c r="R394" s="85"/>
      <c r="S394" s="98"/>
    </row>
    <row r="395" s="67" customFormat="true" ht="18" hidden="false" customHeight="true" outlineLevel="0" collapsed="false">
      <c r="B395" s="68"/>
      <c r="C395" s="3"/>
      <c r="D395" s="69"/>
      <c r="E395" s="79"/>
      <c r="F395" s="79"/>
      <c r="G395" s="80"/>
      <c r="H395" s="80"/>
      <c r="I395" s="80"/>
      <c r="J395" s="80"/>
      <c r="K395" s="97"/>
      <c r="L395" s="87"/>
      <c r="M395" s="87"/>
      <c r="N395" s="87"/>
      <c r="O395" s="74"/>
      <c r="P395" s="74"/>
      <c r="Q395" s="88"/>
      <c r="R395" s="85"/>
      <c r="S395" s="98"/>
    </row>
    <row r="396" s="67" customFormat="true" ht="18" hidden="false" customHeight="true" outlineLevel="0" collapsed="false">
      <c r="B396" s="68"/>
      <c r="C396" s="3"/>
      <c r="D396" s="69"/>
      <c r="E396" s="79"/>
      <c r="F396" s="79"/>
      <c r="G396" s="80"/>
      <c r="H396" s="80"/>
      <c r="I396" s="80"/>
      <c r="J396" s="80"/>
      <c r="K396" s="97"/>
      <c r="L396" s="87"/>
      <c r="M396" s="87"/>
      <c r="N396" s="87"/>
      <c r="O396" s="74"/>
      <c r="P396" s="74"/>
      <c r="Q396" s="88"/>
      <c r="R396" s="85"/>
      <c r="S396" s="98"/>
    </row>
    <row r="397" s="67" customFormat="true" ht="18" hidden="false" customHeight="true" outlineLevel="0" collapsed="false">
      <c r="B397" s="68"/>
      <c r="C397" s="3"/>
      <c r="D397" s="69"/>
      <c r="E397" s="79"/>
      <c r="F397" s="79"/>
      <c r="G397" s="80"/>
      <c r="H397" s="80"/>
      <c r="I397" s="80"/>
      <c r="J397" s="80"/>
      <c r="K397" s="97"/>
      <c r="L397" s="87"/>
      <c r="M397" s="87"/>
      <c r="N397" s="87"/>
      <c r="O397" s="74"/>
      <c r="P397" s="74"/>
      <c r="Q397" s="88"/>
      <c r="R397" s="85"/>
      <c r="S397" s="98"/>
    </row>
    <row r="398" s="67" customFormat="true" ht="18" hidden="false" customHeight="true" outlineLevel="0" collapsed="false">
      <c r="B398" s="68"/>
      <c r="C398" s="3"/>
      <c r="D398" s="69"/>
      <c r="E398" s="79"/>
      <c r="F398" s="79"/>
      <c r="G398" s="80"/>
      <c r="H398" s="80"/>
      <c r="I398" s="80"/>
      <c r="J398" s="80"/>
      <c r="K398" s="97"/>
      <c r="L398" s="87"/>
      <c r="M398" s="87"/>
      <c r="N398" s="87"/>
      <c r="O398" s="74"/>
      <c r="P398" s="74"/>
      <c r="Q398" s="88"/>
      <c r="R398" s="85"/>
      <c r="S398" s="98"/>
    </row>
    <row r="399" s="67" customFormat="true" ht="18" hidden="false" customHeight="true" outlineLevel="0" collapsed="false">
      <c r="B399" s="68"/>
      <c r="C399" s="3"/>
      <c r="D399" s="69"/>
      <c r="E399" s="79"/>
      <c r="F399" s="79"/>
      <c r="G399" s="80"/>
      <c r="H399" s="80"/>
      <c r="I399" s="80"/>
      <c r="J399" s="80"/>
      <c r="K399" s="97"/>
      <c r="L399" s="87"/>
      <c r="M399" s="87"/>
      <c r="N399" s="87"/>
      <c r="O399" s="74"/>
      <c r="P399" s="74"/>
      <c r="Q399" s="88"/>
      <c r="R399" s="85"/>
      <c r="S399" s="98"/>
    </row>
    <row r="400" s="67" customFormat="true" ht="18" hidden="false" customHeight="true" outlineLevel="0" collapsed="false">
      <c r="B400" s="68"/>
      <c r="C400" s="3"/>
      <c r="D400" s="69"/>
      <c r="E400" s="79"/>
      <c r="F400" s="79"/>
      <c r="G400" s="80"/>
      <c r="H400" s="80"/>
      <c r="I400" s="80"/>
      <c r="J400" s="80"/>
      <c r="K400" s="97"/>
      <c r="L400" s="87"/>
      <c r="M400" s="87"/>
      <c r="N400" s="87"/>
      <c r="O400" s="74"/>
      <c r="P400" s="74"/>
      <c r="Q400" s="88"/>
      <c r="R400" s="85"/>
      <c r="S400" s="98"/>
    </row>
    <row r="401" s="67" customFormat="true" ht="18" hidden="false" customHeight="true" outlineLevel="0" collapsed="false">
      <c r="B401" s="68"/>
      <c r="C401" s="3"/>
      <c r="D401" s="69"/>
      <c r="E401" s="79"/>
      <c r="F401" s="79"/>
      <c r="G401" s="80"/>
      <c r="H401" s="80"/>
      <c r="I401" s="80"/>
      <c r="J401" s="80"/>
      <c r="K401" s="97"/>
      <c r="L401" s="87"/>
      <c r="M401" s="87"/>
      <c r="N401" s="87"/>
      <c r="O401" s="74"/>
      <c r="P401" s="74"/>
      <c r="Q401" s="88"/>
      <c r="R401" s="85"/>
      <c r="S401" s="98"/>
    </row>
    <row r="402" s="67" customFormat="true" ht="18" hidden="false" customHeight="true" outlineLevel="0" collapsed="false">
      <c r="B402" s="68"/>
      <c r="C402" s="3"/>
      <c r="D402" s="69"/>
      <c r="E402" s="79"/>
      <c r="F402" s="79"/>
      <c r="G402" s="80"/>
      <c r="H402" s="80"/>
      <c r="I402" s="80"/>
      <c r="J402" s="80"/>
      <c r="K402" s="97"/>
      <c r="L402" s="87"/>
      <c r="M402" s="87"/>
      <c r="N402" s="87"/>
      <c r="O402" s="74"/>
      <c r="P402" s="74"/>
      <c r="Q402" s="88"/>
      <c r="R402" s="85"/>
      <c r="S402" s="98"/>
    </row>
    <row r="403" s="67" customFormat="true" ht="18" hidden="false" customHeight="true" outlineLevel="0" collapsed="false">
      <c r="B403" s="68"/>
      <c r="C403" s="3"/>
      <c r="D403" s="69"/>
      <c r="E403" s="79"/>
      <c r="F403" s="79"/>
      <c r="G403" s="80"/>
      <c r="H403" s="80"/>
      <c r="I403" s="80"/>
      <c r="J403" s="80"/>
      <c r="K403" s="97"/>
      <c r="L403" s="87"/>
      <c r="M403" s="87"/>
      <c r="N403" s="87"/>
      <c r="O403" s="74"/>
      <c r="P403" s="74"/>
      <c r="Q403" s="88"/>
      <c r="R403" s="85"/>
      <c r="S403" s="98"/>
    </row>
    <row r="404" s="67" customFormat="true" ht="18" hidden="false" customHeight="true" outlineLevel="0" collapsed="false">
      <c r="B404" s="68"/>
      <c r="C404" s="3"/>
      <c r="D404" s="69"/>
      <c r="E404" s="79"/>
      <c r="F404" s="79"/>
      <c r="G404" s="80"/>
      <c r="H404" s="80"/>
      <c r="I404" s="80"/>
      <c r="J404" s="80"/>
      <c r="K404" s="97"/>
      <c r="L404" s="87"/>
      <c r="M404" s="87"/>
      <c r="N404" s="87"/>
      <c r="O404" s="74"/>
      <c r="P404" s="74"/>
      <c r="Q404" s="88"/>
      <c r="R404" s="85"/>
      <c r="S404" s="98"/>
    </row>
    <row r="405" s="67" customFormat="true" ht="18" hidden="false" customHeight="true" outlineLevel="0" collapsed="false">
      <c r="B405" s="68"/>
      <c r="C405" s="3"/>
      <c r="D405" s="69"/>
      <c r="E405" s="79"/>
      <c r="F405" s="79"/>
      <c r="G405" s="80"/>
      <c r="H405" s="80"/>
      <c r="I405" s="80"/>
      <c r="J405" s="80"/>
      <c r="K405" s="97"/>
      <c r="L405" s="87"/>
      <c r="M405" s="87"/>
      <c r="N405" s="87"/>
      <c r="O405" s="74"/>
      <c r="P405" s="74"/>
      <c r="Q405" s="88"/>
      <c r="R405" s="85"/>
      <c r="S405" s="98"/>
    </row>
    <row r="406" s="67" customFormat="true" ht="18" hidden="false" customHeight="true" outlineLevel="0" collapsed="false">
      <c r="B406" s="68"/>
      <c r="C406" s="3"/>
      <c r="D406" s="69"/>
      <c r="E406" s="79"/>
      <c r="F406" s="79"/>
      <c r="G406" s="80"/>
      <c r="H406" s="80"/>
      <c r="I406" s="80"/>
      <c r="J406" s="80"/>
      <c r="K406" s="97"/>
      <c r="L406" s="87"/>
      <c r="M406" s="87"/>
      <c r="N406" s="87"/>
      <c r="O406" s="74"/>
      <c r="P406" s="74"/>
      <c r="Q406" s="88"/>
      <c r="R406" s="85"/>
      <c r="S406" s="98"/>
    </row>
    <row r="407" s="67" customFormat="true" ht="18" hidden="false" customHeight="true" outlineLevel="0" collapsed="false">
      <c r="B407" s="68"/>
      <c r="C407" s="3"/>
      <c r="D407" s="69"/>
      <c r="E407" s="79"/>
      <c r="F407" s="79"/>
      <c r="G407" s="80"/>
      <c r="H407" s="80"/>
      <c r="I407" s="80"/>
      <c r="J407" s="80"/>
      <c r="K407" s="97"/>
      <c r="L407" s="87"/>
      <c r="M407" s="87"/>
      <c r="N407" s="87"/>
      <c r="O407" s="74"/>
      <c r="P407" s="74"/>
      <c r="Q407" s="88"/>
      <c r="R407" s="85"/>
      <c r="S407" s="98"/>
    </row>
    <row r="408" s="67" customFormat="true" ht="18" hidden="false" customHeight="true" outlineLevel="0" collapsed="false">
      <c r="B408" s="68"/>
      <c r="C408" s="3"/>
      <c r="D408" s="69"/>
      <c r="E408" s="79"/>
      <c r="F408" s="79"/>
      <c r="G408" s="80"/>
      <c r="H408" s="80"/>
      <c r="I408" s="80"/>
      <c r="J408" s="80"/>
      <c r="K408" s="97"/>
      <c r="L408" s="87"/>
      <c r="M408" s="87"/>
      <c r="N408" s="87"/>
      <c r="O408" s="74"/>
      <c r="P408" s="74"/>
      <c r="Q408" s="88"/>
      <c r="R408" s="85"/>
      <c r="S408" s="98"/>
    </row>
    <row r="409" s="67" customFormat="true" ht="18" hidden="false" customHeight="true" outlineLevel="0" collapsed="false">
      <c r="B409" s="68"/>
      <c r="C409" s="3"/>
      <c r="D409" s="69"/>
      <c r="E409" s="79"/>
      <c r="F409" s="79"/>
      <c r="G409" s="80"/>
      <c r="H409" s="80"/>
      <c r="I409" s="80"/>
      <c r="J409" s="80"/>
      <c r="K409" s="97"/>
      <c r="L409" s="87"/>
      <c r="M409" s="87"/>
      <c r="N409" s="87"/>
      <c r="O409" s="74"/>
      <c r="P409" s="74"/>
      <c r="Q409" s="88"/>
      <c r="R409" s="85"/>
      <c r="S409" s="98"/>
    </row>
    <row r="410" s="67" customFormat="true" ht="18" hidden="false" customHeight="true" outlineLevel="0" collapsed="false">
      <c r="B410" s="68"/>
      <c r="C410" s="3"/>
      <c r="D410" s="69"/>
      <c r="E410" s="79"/>
      <c r="F410" s="79"/>
      <c r="G410" s="80"/>
      <c r="H410" s="80"/>
      <c r="I410" s="80"/>
      <c r="J410" s="80"/>
      <c r="K410" s="97"/>
      <c r="L410" s="87"/>
      <c r="M410" s="87"/>
      <c r="N410" s="87"/>
      <c r="O410" s="74"/>
      <c r="P410" s="74"/>
      <c r="Q410" s="88"/>
      <c r="R410" s="85"/>
      <c r="S410" s="98"/>
    </row>
    <row r="411" s="67" customFormat="true" ht="18" hidden="false" customHeight="true" outlineLevel="0" collapsed="false">
      <c r="B411" s="68"/>
      <c r="C411" s="3"/>
      <c r="D411" s="69"/>
      <c r="E411" s="79"/>
      <c r="F411" s="79"/>
      <c r="G411" s="80"/>
      <c r="H411" s="80"/>
      <c r="I411" s="80"/>
      <c r="J411" s="80"/>
      <c r="K411" s="97"/>
      <c r="L411" s="87"/>
      <c r="M411" s="87"/>
      <c r="N411" s="87"/>
      <c r="O411" s="74"/>
      <c r="P411" s="74"/>
      <c r="Q411" s="88"/>
      <c r="R411" s="85"/>
      <c r="S411" s="98"/>
    </row>
    <row r="412" s="67" customFormat="true" ht="18" hidden="false" customHeight="true" outlineLevel="0" collapsed="false">
      <c r="B412" s="68"/>
      <c r="C412" s="3"/>
      <c r="D412" s="69"/>
      <c r="E412" s="79"/>
      <c r="F412" s="79"/>
      <c r="G412" s="80"/>
      <c r="H412" s="80"/>
      <c r="I412" s="80"/>
      <c r="J412" s="80"/>
      <c r="K412" s="97"/>
      <c r="L412" s="87"/>
      <c r="M412" s="87"/>
      <c r="N412" s="87"/>
      <c r="O412" s="74"/>
      <c r="P412" s="74"/>
      <c r="Q412" s="88"/>
      <c r="R412" s="85"/>
      <c r="S412" s="98"/>
    </row>
    <row r="413" s="67" customFormat="true" ht="18" hidden="false" customHeight="true" outlineLevel="0" collapsed="false">
      <c r="B413" s="68"/>
      <c r="C413" s="3"/>
      <c r="D413" s="69"/>
      <c r="E413" s="79"/>
      <c r="F413" s="79"/>
      <c r="G413" s="80"/>
      <c r="H413" s="80"/>
      <c r="I413" s="80"/>
      <c r="J413" s="80"/>
      <c r="K413" s="97"/>
      <c r="L413" s="87"/>
      <c r="M413" s="87"/>
      <c r="N413" s="87"/>
      <c r="O413" s="74"/>
      <c r="P413" s="74"/>
      <c r="Q413" s="88"/>
      <c r="R413" s="85"/>
      <c r="S413" s="98"/>
    </row>
    <row r="414" s="67" customFormat="true" ht="18" hidden="false" customHeight="true" outlineLevel="0" collapsed="false">
      <c r="B414" s="68"/>
      <c r="C414" s="3"/>
      <c r="D414" s="69"/>
      <c r="E414" s="79"/>
      <c r="F414" s="79"/>
      <c r="G414" s="80"/>
      <c r="H414" s="80"/>
      <c r="I414" s="80"/>
      <c r="J414" s="80"/>
      <c r="K414" s="97"/>
      <c r="L414" s="87"/>
      <c r="M414" s="87"/>
      <c r="N414" s="87"/>
      <c r="O414" s="74"/>
      <c r="P414" s="74"/>
      <c r="Q414" s="88"/>
      <c r="R414" s="85"/>
      <c r="S414" s="98"/>
    </row>
    <row r="415" s="67" customFormat="true" ht="18" hidden="false" customHeight="true" outlineLevel="0" collapsed="false">
      <c r="B415" s="68"/>
      <c r="C415" s="3"/>
      <c r="D415" s="69"/>
      <c r="E415" s="79"/>
      <c r="F415" s="79"/>
      <c r="G415" s="80"/>
      <c r="H415" s="80"/>
      <c r="I415" s="80"/>
      <c r="J415" s="80"/>
      <c r="K415" s="97"/>
      <c r="L415" s="87"/>
      <c r="M415" s="87"/>
      <c r="N415" s="87"/>
      <c r="O415" s="74"/>
      <c r="P415" s="74"/>
      <c r="Q415" s="88"/>
      <c r="R415" s="85"/>
      <c r="S415" s="98"/>
    </row>
    <row r="416" s="67" customFormat="true" ht="18" hidden="false" customHeight="true" outlineLevel="0" collapsed="false">
      <c r="B416" s="68"/>
      <c r="C416" s="3"/>
      <c r="D416" s="69"/>
      <c r="E416" s="79"/>
      <c r="F416" s="79"/>
      <c r="G416" s="80"/>
      <c r="H416" s="80"/>
      <c r="I416" s="80"/>
      <c r="J416" s="80"/>
      <c r="K416" s="97"/>
      <c r="L416" s="87"/>
      <c r="M416" s="87"/>
      <c r="N416" s="87"/>
      <c r="O416" s="74"/>
      <c r="P416" s="74"/>
      <c r="Q416" s="88"/>
      <c r="R416" s="85"/>
      <c r="S416" s="98"/>
    </row>
    <row r="417" s="67" customFormat="true" ht="18" hidden="false" customHeight="true" outlineLevel="0" collapsed="false">
      <c r="B417" s="68"/>
      <c r="C417" s="3"/>
      <c r="D417" s="69"/>
      <c r="E417" s="79"/>
      <c r="F417" s="79"/>
      <c r="G417" s="80"/>
      <c r="H417" s="80"/>
      <c r="I417" s="80"/>
      <c r="J417" s="80"/>
      <c r="K417" s="97"/>
      <c r="L417" s="87"/>
      <c r="M417" s="87"/>
      <c r="N417" s="87"/>
      <c r="O417" s="74"/>
      <c r="P417" s="74"/>
      <c r="Q417" s="88"/>
      <c r="R417" s="85"/>
      <c r="S417" s="98"/>
    </row>
    <row r="418" s="67" customFormat="true" ht="18" hidden="false" customHeight="true" outlineLevel="0" collapsed="false">
      <c r="B418" s="68"/>
      <c r="C418" s="3"/>
      <c r="D418" s="69"/>
      <c r="E418" s="79"/>
      <c r="F418" s="79"/>
      <c r="G418" s="80"/>
      <c r="H418" s="80"/>
      <c r="I418" s="80"/>
      <c r="J418" s="80"/>
      <c r="K418" s="97"/>
      <c r="L418" s="87"/>
      <c r="M418" s="87"/>
      <c r="N418" s="87"/>
      <c r="O418" s="74"/>
      <c r="P418" s="74"/>
      <c r="Q418" s="88"/>
      <c r="R418" s="85"/>
      <c r="S418" s="98"/>
    </row>
    <row r="419" s="67" customFormat="true" ht="18" hidden="false" customHeight="true" outlineLevel="0" collapsed="false">
      <c r="B419" s="68"/>
      <c r="C419" s="3"/>
      <c r="D419" s="69"/>
      <c r="E419" s="79"/>
      <c r="F419" s="79"/>
      <c r="G419" s="80"/>
      <c r="H419" s="80"/>
      <c r="I419" s="80"/>
      <c r="J419" s="80"/>
      <c r="K419" s="97"/>
      <c r="L419" s="87"/>
      <c r="M419" s="87"/>
      <c r="N419" s="87"/>
      <c r="O419" s="74"/>
      <c r="P419" s="74"/>
      <c r="Q419" s="88"/>
      <c r="R419" s="85"/>
      <c r="S419" s="98"/>
    </row>
    <row r="420" s="67" customFormat="true" ht="18" hidden="false" customHeight="true" outlineLevel="0" collapsed="false">
      <c r="B420" s="68"/>
      <c r="C420" s="3"/>
      <c r="D420" s="69"/>
      <c r="E420" s="79"/>
      <c r="F420" s="79"/>
      <c r="G420" s="80"/>
      <c r="H420" s="80"/>
      <c r="I420" s="80"/>
      <c r="J420" s="80"/>
      <c r="K420" s="97"/>
      <c r="L420" s="87"/>
      <c r="M420" s="87"/>
      <c r="N420" s="87"/>
      <c r="O420" s="74"/>
      <c r="P420" s="74"/>
      <c r="Q420" s="88"/>
      <c r="R420" s="85"/>
      <c r="S420" s="98"/>
    </row>
    <row r="421" s="67" customFormat="true" ht="18" hidden="false" customHeight="true" outlineLevel="0" collapsed="false">
      <c r="B421" s="68"/>
      <c r="C421" s="3"/>
      <c r="D421" s="69"/>
      <c r="E421" s="79"/>
      <c r="F421" s="79"/>
      <c r="G421" s="80"/>
      <c r="H421" s="80"/>
      <c r="I421" s="80"/>
      <c r="J421" s="80"/>
      <c r="K421" s="97"/>
      <c r="L421" s="87"/>
      <c r="M421" s="87"/>
      <c r="N421" s="87"/>
      <c r="O421" s="74"/>
      <c r="P421" s="74"/>
      <c r="Q421" s="88"/>
      <c r="R421" s="85"/>
      <c r="S421" s="98"/>
    </row>
    <row r="422" s="67" customFormat="true" ht="18" hidden="false" customHeight="true" outlineLevel="0" collapsed="false">
      <c r="B422" s="68"/>
      <c r="C422" s="3"/>
      <c r="D422" s="69"/>
      <c r="E422" s="79"/>
      <c r="F422" s="79"/>
      <c r="G422" s="80"/>
      <c r="H422" s="80"/>
      <c r="I422" s="80"/>
      <c r="J422" s="80"/>
      <c r="K422" s="97"/>
      <c r="L422" s="87"/>
      <c r="M422" s="87"/>
      <c r="N422" s="87"/>
      <c r="O422" s="74"/>
      <c r="P422" s="74"/>
      <c r="Q422" s="88"/>
      <c r="R422" s="85"/>
      <c r="S422" s="98"/>
    </row>
    <row r="423" s="67" customFormat="true" ht="18" hidden="false" customHeight="true" outlineLevel="0" collapsed="false">
      <c r="B423" s="68"/>
      <c r="C423" s="3"/>
      <c r="D423" s="69"/>
      <c r="E423" s="79"/>
      <c r="F423" s="79"/>
      <c r="G423" s="80"/>
      <c r="H423" s="80"/>
      <c r="I423" s="80"/>
      <c r="J423" s="80"/>
      <c r="K423" s="97"/>
      <c r="L423" s="87"/>
      <c r="M423" s="87"/>
      <c r="N423" s="87"/>
      <c r="O423" s="74"/>
      <c r="P423" s="74"/>
      <c r="Q423" s="88"/>
      <c r="R423" s="85"/>
      <c r="S423" s="98"/>
    </row>
    <row r="424" s="67" customFormat="true" ht="18" hidden="false" customHeight="true" outlineLevel="0" collapsed="false">
      <c r="B424" s="68"/>
      <c r="C424" s="3"/>
      <c r="D424" s="69"/>
      <c r="E424" s="79"/>
      <c r="F424" s="79"/>
      <c r="G424" s="80"/>
      <c r="H424" s="80"/>
      <c r="I424" s="80"/>
      <c r="J424" s="80"/>
      <c r="K424" s="97"/>
      <c r="L424" s="87"/>
      <c r="M424" s="87"/>
      <c r="N424" s="87"/>
      <c r="O424" s="74"/>
      <c r="P424" s="74"/>
      <c r="Q424" s="88"/>
      <c r="R424" s="85"/>
      <c r="S424" s="98"/>
    </row>
    <row r="425" s="67" customFormat="true" ht="18" hidden="false" customHeight="true" outlineLevel="0" collapsed="false">
      <c r="B425" s="68"/>
      <c r="C425" s="3"/>
      <c r="D425" s="69"/>
      <c r="E425" s="79"/>
      <c r="F425" s="79"/>
      <c r="G425" s="80"/>
      <c r="H425" s="80"/>
      <c r="I425" s="80"/>
      <c r="J425" s="80"/>
      <c r="K425" s="97"/>
      <c r="L425" s="87"/>
      <c r="M425" s="87"/>
      <c r="N425" s="87"/>
      <c r="O425" s="74"/>
      <c r="P425" s="74"/>
      <c r="Q425" s="88"/>
      <c r="R425" s="85"/>
      <c r="S425" s="98"/>
    </row>
    <row r="426" s="67" customFormat="true" ht="18" hidden="false" customHeight="true" outlineLevel="0" collapsed="false">
      <c r="B426" s="68"/>
      <c r="C426" s="3"/>
      <c r="D426" s="69"/>
      <c r="E426" s="79"/>
      <c r="F426" s="79"/>
      <c r="G426" s="80"/>
      <c r="H426" s="80"/>
      <c r="I426" s="80"/>
      <c r="J426" s="80"/>
      <c r="K426" s="97"/>
      <c r="L426" s="87"/>
      <c r="M426" s="87"/>
      <c r="N426" s="87"/>
      <c r="O426" s="74"/>
      <c r="P426" s="74"/>
      <c r="Q426" s="88"/>
      <c r="R426" s="85"/>
      <c r="S426" s="98"/>
    </row>
    <row r="427" s="67" customFormat="true" ht="18" hidden="false" customHeight="true" outlineLevel="0" collapsed="false">
      <c r="B427" s="68"/>
      <c r="C427" s="3"/>
      <c r="D427" s="69"/>
      <c r="E427" s="79"/>
      <c r="F427" s="79"/>
      <c r="G427" s="80"/>
      <c r="H427" s="80"/>
      <c r="I427" s="80"/>
      <c r="J427" s="80"/>
      <c r="K427" s="97"/>
      <c r="L427" s="87"/>
      <c r="M427" s="87"/>
      <c r="N427" s="87"/>
      <c r="O427" s="74"/>
      <c r="P427" s="74"/>
      <c r="Q427" s="88"/>
      <c r="R427" s="85"/>
      <c r="S427" s="98"/>
    </row>
    <row r="428" s="67" customFormat="true" ht="18" hidden="false" customHeight="true" outlineLevel="0" collapsed="false">
      <c r="B428" s="68"/>
      <c r="C428" s="3"/>
      <c r="D428" s="69"/>
      <c r="E428" s="79"/>
      <c r="F428" s="79"/>
      <c r="G428" s="80"/>
      <c r="H428" s="80"/>
      <c r="I428" s="80"/>
      <c r="J428" s="80"/>
      <c r="K428" s="97"/>
      <c r="L428" s="87"/>
      <c r="M428" s="87"/>
      <c r="N428" s="87"/>
      <c r="O428" s="74"/>
      <c r="P428" s="74"/>
      <c r="Q428" s="88"/>
      <c r="R428" s="85"/>
      <c r="S428" s="98"/>
    </row>
    <row r="429" s="67" customFormat="true" ht="18" hidden="false" customHeight="true" outlineLevel="0" collapsed="false">
      <c r="B429" s="68"/>
      <c r="C429" s="3"/>
      <c r="D429" s="69"/>
      <c r="E429" s="79"/>
      <c r="F429" s="79"/>
      <c r="G429" s="80"/>
      <c r="H429" s="80"/>
      <c r="I429" s="80"/>
      <c r="J429" s="80"/>
      <c r="K429" s="97"/>
      <c r="L429" s="87"/>
      <c r="M429" s="87"/>
      <c r="N429" s="87"/>
      <c r="O429" s="74"/>
      <c r="P429" s="74"/>
      <c r="Q429" s="88"/>
      <c r="R429" s="85"/>
      <c r="S429" s="98"/>
    </row>
    <row r="430" s="67" customFormat="true" ht="18" hidden="false" customHeight="true" outlineLevel="0" collapsed="false">
      <c r="B430" s="68"/>
      <c r="C430" s="3"/>
      <c r="D430" s="69"/>
      <c r="E430" s="79"/>
      <c r="F430" s="79"/>
      <c r="G430" s="80"/>
      <c r="H430" s="80"/>
      <c r="I430" s="80"/>
      <c r="J430" s="80"/>
      <c r="K430" s="97"/>
      <c r="L430" s="87"/>
      <c r="M430" s="87"/>
      <c r="N430" s="87"/>
      <c r="O430" s="74"/>
      <c r="P430" s="74"/>
      <c r="Q430" s="88"/>
      <c r="R430" s="85"/>
      <c r="S430" s="98"/>
    </row>
    <row r="431" s="67" customFormat="true" ht="18" hidden="false" customHeight="true" outlineLevel="0" collapsed="false">
      <c r="B431" s="68"/>
      <c r="C431" s="3"/>
      <c r="D431" s="69"/>
      <c r="E431" s="79"/>
      <c r="F431" s="79"/>
      <c r="G431" s="80"/>
      <c r="H431" s="80"/>
      <c r="I431" s="80"/>
      <c r="J431" s="80"/>
      <c r="K431" s="97"/>
      <c r="L431" s="87"/>
      <c r="M431" s="87"/>
      <c r="N431" s="87"/>
      <c r="O431" s="74"/>
      <c r="P431" s="74"/>
      <c r="Q431" s="88"/>
      <c r="R431" s="85"/>
      <c r="S431" s="98"/>
    </row>
    <row r="432" s="67" customFormat="true" ht="18" hidden="false" customHeight="true" outlineLevel="0" collapsed="false">
      <c r="B432" s="68"/>
      <c r="C432" s="3"/>
      <c r="D432" s="69"/>
      <c r="E432" s="79"/>
      <c r="F432" s="79"/>
      <c r="G432" s="80"/>
      <c r="H432" s="80"/>
      <c r="I432" s="80"/>
      <c r="J432" s="80"/>
      <c r="K432" s="97"/>
      <c r="L432" s="87"/>
      <c r="M432" s="87"/>
      <c r="N432" s="87"/>
      <c r="O432" s="74"/>
      <c r="P432" s="74"/>
      <c r="Q432" s="88"/>
      <c r="R432" s="85"/>
      <c r="S432" s="98"/>
    </row>
    <row r="433" s="67" customFormat="true" ht="18" hidden="false" customHeight="true" outlineLevel="0" collapsed="false">
      <c r="B433" s="68"/>
      <c r="C433" s="3"/>
      <c r="D433" s="69"/>
      <c r="E433" s="79"/>
      <c r="F433" s="79"/>
      <c r="G433" s="80"/>
      <c r="H433" s="80"/>
      <c r="I433" s="80"/>
      <c r="J433" s="80"/>
      <c r="K433" s="97"/>
      <c r="L433" s="87"/>
      <c r="M433" s="87"/>
      <c r="N433" s="87"/>
      <c r="O433" s="74"/>
      <c r="P433" s="74"/>
      <c r="Q433" s="88"/>
      <c r="R433" s="85"/>
      <c r="S433" s="98"/>
    </row>
    <row r="434" s="67" customFormat="true" ht="18" hidden="false" customHeight="true" outlineLevel="0" collapsed="false">
      <c r="B434" s="68"/>
      <c r="C434" s="3"/>
      <c r="D434" s="69"/>
      <c r="E434" s="79"/>
      <c r="F434" s="79"/>
      <c r="G434" s="80"/>
      <c r="H434" s="80"/>
      <c r="I434" s="80"/>
      <c r="J434" s="80"/>
      <c r="K434" s="97"/>
      <c r="L434" s="87"/>
      <c r="M434" s="87"/>
      <c r="N434" s="87"/>
      <c r="O434" s="74"/>
      <c r="P434" s="74"/>
      <c r="Q434" s="88"/>
      <c r="R434" s="85"/>
      <c r="S434" s="98"/>
    </row>
    <row r="435" s="67" customFormat="true" ht="18" hidden="false" customHeight="true" outlineLevel="0" collapsed="false">
      <c r="B435" s="68"/>
      <c r="C435" s="3"/>
      <c r="D435" s="69"/>
      <c r="E435" s="79"/>
      <c r="F435" s="79"/>
      <c r="G435" s="80"/>
      <c r="H435" s="80"/>
      <c r="I435" s="80"/>
      <c r="J435" s="80"/>
      <c r="K435" s="97"/>
      <c r="L435" s="87"/>
      <c r="M435" s="87"/>
      <c r="N435" s="87"/>
      <c r="O435" s="74"/>
      <c r="P435" s="74"/>
      <c r="Q435" s="88"/>
      <c r="R435" s="85"/>
      <c r="S435" s="98"/>
    </row>
    <row r="436" s="67" customFormat="true" ht="18" hidden="false" customHeight="true" outlineLevel="0" collapsed="false">
      <c r="B436" s="68"/>
      <c r="C436" s="3"/>
      <c r="D436" s="69"/>
      <c r="E436" s="79"/>
      <c r="F436" s="79"/>
      <c r="G436" s="80"/>
      <c r="H436" s="80"/>
      <c r="I436" s="80"/>
      <c r="J436" s="80"/>
      <c r="K436" s="97"/>
      <c r="L436" s="87"/>
      <c r="M436" s="87"/>
      <c r="N436" s="87"/>
      <c r="O436" s="74"/>
      <c r="P436" s="74"/>
      <c r="Q436" s="88"/>
      <c r="R436" s="85"/>
      <c r="S436" s="98"/>
    </row>
    <row r="437" s="67" customFormat="true" ht="18" hidden="false" customHeight="true" outlineLevel="0" collapsed="false">
      <c r="B437" s="68"/>
      <c r="C437" s="3"/>
      <c r="D437" s="69"/>
      <c r="E437" s="79"/>
      <c r="F437" s="79"/>
      <c r="G437" s="80"/>
      <c r="H437" s="80"/>
      <c r="I437" s="80"/>
      <c r="J437" s="80"/>
      <c r="K437" s="97"/>
      <c r="L437" s="87"/>
      <c r="M437" s="87"/>
      <c r="N437" s="87"/>
      <c r="O437" s="74"/>
      <c r="P437" s="74"/>
      <c r="Q437" s="88"/>
      <c r="R437" s="85"/>
      <c r="S437" s="98"/>
    </row>
    <row r="438" s="67" customFormat="true" ht="18" hidden="false" customHeight="true" outlineLevel="0" collapsed="false">
      <c r="B438" s="68"/>
      <c r="C438" s="3"/>
      <c r="D438" s="69"/>
      <c r="E438" s="79"/>
      <c r="F438" s="79"/>
      <c r="G438" s="80"/>
      <c r="H438" s="80"/>
      <c r="I438" s="80"/>
      <c r="J438" s="80"/>
      <c r="K438" s="97"/>
      <c r="L438" s="87"/>
      <c r="M438" s="87"/>
      <c r="N438" s="87"/>
      <c r="O438" s="74"/>
      <c r="P438" s="74"/>
      <c r="Q438" s="88"/>
      <c r="R438" s="85"/>
      <c r="S438" s="98"/>
    </row>
    <row r="439" s="67" customFormat="true" ht="18" hidden="false" customHeight="true" outlineLevel="0" collapsed="false">
      <c r="B439" s="68"/>
      <c r="C439" s="3"/>
      <c r="D439" s="69"/>
      <c r="E439" s="79"/>
      <c r="F439" s="79"/>
      <c r="G439" s="80"/>
      <c r="H439" s="80"/>
      <c r="I439" s="80"/>
      <c r="J439" s="80"/>
      <c r="K439" s="97"/>
      <c r="L439" s="87"/>
      <c r="M439" s="87"/>
      <c r="N439" s="87"/>
      <c r="O439" s="74"/>
      <c r="P439" s="74"/>
      <c r="Q439" s="88"/>
      <c r="R439" s="85"/>
      <c r="S439" s="98"/>
    </row>
    <row r="440" s="67" customFormat="true" ht="18" hidden="false" customHeight="true" outlineLevel="0" collapsed="false">
      <c r="B440" s="68"/>
      <c r="C440" s="3"/>
      <c r="D440" s="69"/>
      <c r="E440" s="79"/>
      <c r="F440" s="79"/>
      <c r="G440" s="80"/>
      <c r="H440" s="80"/>
      <c r="I440" s="80"/>
      <c r="J440" s="80"/>
      <c r="K440" s="97"/>
      <c r="L440" s="87"/>
      <c r="M440" s="87"/>
      <c r="N440" s="87"/>
      <c r="O440" s="74"/>
      <c r="P440" s="74"/>
      <c r="Q440" s="88"/>
      <c r="R440" s="85"/>
      <c r="S440" s="98"/>
    </row>
    <row r="441" s="67" customFormat="true" ht="18" hidden="false" customHeight="true" outlineLevel="0" collapsed="false">
      <c r="B441" s="68"/>
      <c r="C441" s="3"/>
      <c r="D441" s="69"/>
      <c r="E441" s="79"/>
      <c r="F441" s="79"/>
      <c r="G441" s="80"/>
      <c r="H441" s="80"/>
      <c r="I441" s="80"/>
      <c r="J441" s="80"/>
      <c r="K441" s="97"/>
      <c r="L441" s="87"/>
      <c r="M441" s="87"/>
      <c r="N441" s="87"/>
      <c r="O441" s="74"/>
      <c r="P441" s="74"/>
      <c r="Q441" s="88"/>
      <c r="R441" s="85"/>
      <c r="S441" s="98"/>
    </row>
    <row r="442" s="67" customFormat="true" ht="18" hidden="false" customHeight="true" outlineLevel="0" collapsed="false">
      <c r="B442" s="68"/>
      <c r="C442" s="3"/>
      <c r="D442" s="69"/>
      <c r="E442" s="79"/>
      <c r="F442" s="79"/>
      <c r="G442" s="80"/>
      <c r="H442" s="80"/>
      <c r="I442" s="80"/>
      <c r="J442" s="80"/>
      <c r="K442" s="97"/>
      <c r="L442" s="87"/>
      <c r="M442" s="87"/>
      <c r="N442" s="87"/>
      <c r="O442" s="74"/>
      <c r="P442" s="74"/>
      <c r="Q442" s="88"/>
      <c r="R442" s="85"/>
      <c r="S442" s="98"/>
    </row>
    <row r="443" s="67" customFormat="true" ht="18" hidden="false" customHeight="true" outlineLevel="0" collapsed="false">
      <c r="B443" s="68"/>
      <c r="C443" s="3"/>
      <c r="D443" s="69"/>
      <c r="E443" s="79"/>
      <c r="F443" s="79"/>
      <c r="G443" s="80"/>
      <c r="H443" s="80"/>
      <c r="I443" s="80"/>
      <c r="J443" s="80"/>
      <c r="K443" s="97"/>
      <c r="L443" s="87"/>
      <c r="M443" s="87"/>
      <c r="N443" s="87"/>
      <c r="O443" s="74"/>
      <c r="P443" s="74"/>
      <c r="Q443" s="88"/>
      <c r="R443" s="85"/>
      <c r="S443" s="98"/>
    </row>
    <row r="444" s="67" customFormat="true" ht="18" hidden="false" customHeight="true" outlineLevel="0" collapsed="false">
      <c r="B444" s="68"/>
      <c r="C444" s="3"/>
      <c r="D444" s="69"/>
      <c r="E444" s="79"/>
      <c r="F444" s="79"/>
      <c r="G444" s="80"/>
      <c r="H444" s="80"/>
      <c r="I444" s="80"/>
      <c r="J444" s="80"/>
      <c r="K444" s="97"/>
      <c r="L444" s="87"/>
      <c r="M444" s="87"/>
      <c r="N444" s="87"/>
      <c r="O444" s="74"/>
      <c r="P444" s="74"/>
      <c r="Q444" s="88"/>
      <c r="R444" s="85"/>
      <c r="S444" s="98"/>
    </row>
    <row r="445" s="67" customFormat="true" ht="18" hidden="false" customHeight="true" outlineLevel="0" collapsed="false">
      <c r="B445" s="68"/>
      <c r="C445" s="3"/>
      <c r="D445" s="69"/>
      <c r="E445" s="79"/>
      <c r="F445" s="79"/>
      <c r="G445" s="80"/>
      <c r="H445" s="80"/>
      <c r="I445" s="80"/>
      <c r="J445" s="80"/>
      <c r="K445" s="97"/>
      <c r="L445" s="87"/>
      <c r="M445" s="87"/>
      <c r="N445" s="87"/>
      <c r="O445" s="74"/>
      <c r="P445" s="74"/>
      <c r="Q445" s="88"/>
      <c r="R445" s="85"/>
      <c r="S445" s="98"/>
    </row>
    <row r="446" s="67" customFormat="true" ht="18" hidden="false" customHeight="true" outlineLevel="0" collapsed="false">
      <c r="B446" s="68"/>
      <c r="C446" s="3"/>
      <c r="D446" s="69"/>
      <c r="E446" s="79"/>
      <c r="F446" s="79"/>
      <c r="G446" s="80"/>
      <c r="H446" s="80"/>
      <c r="I446" s="80"/>
      <c r="J446" s="80"/>
      <c r="K446" s="97"/>
      <c r="L446" s="87"/>
      <c r="M446" s="87"/>
      <c r="N446" s="87"/>
      <c r="O446" s="74"/>
      <c r="P446" s="74"/>
      <c r="Q446" s="88"/>
      <c r="R446" s="85"/>
      <c r="S446" s="98"/>
    </row>
    <row r="447" s="67" customFormat="true" ht="18" hidden="false" customHeight="true" outlineLevel="0" collapsed="false">
      <c r="B447" s="68"/>
      <c r="C447" s="3"/>
      <c r="D447" s="69"/>
      <c r="E447" s="79"/>
      <c r="F447" s="79"/>
      <c r="G447" s="80"/>
      <c r="H447" s="80"/>
      <c r="I447" s="80"/>
      <c r="J447" s="80"/>
      <c r="K447" s="97"/>
      <c r="L447" s="87"/>
      <c r="M447" s="87"/>
      <c r="N447" s="87"/>
      <c r="O447" s="74"/>
      <c r="P447" s="74"/>
      <c r="Q447" s="88"/>
      <c r="R447" s="85"/>
      <c r="S447" s="98"/>
    </row>
    <row r="448" s="67" customFormat="true" ht="18" hidden="false" customHeight="true" outlineLevel="0" collapsed="false">
      <c r="B448" s="68"/>
      <c r="C448" s="3"/>
      <c r="D448" s="69"/>
      <c r="E448" s="79"/>
      <c r="F448" s="79"/>
      <c r="G448" s="80"/>
      <c r="H448" s="80"/>
      <c r="I448" s="80"/>
      <c r="J448" s="80"/>
      <c r="K448" s="97"/>
      <c r="L448" s="87"/>
      <c r="M448" s="87"/>
      <c r="N448" s="87"/>
      <c r="O448" s="74"/>
      <c r="P448" s="74"/>
      <c r="Q448" s="88"/>
      <c r="R448" s="85"/>
      <c r="S448" s="98"/>
    </row>
    <row r="449" s="67" customFormat="true" ht="18" hidden="false" customHeight="true" outlineLevel="0" collapsed="false">
      <c r="B449" s="68"/>
      <c r="C449" s="3"/>
      <c r="D449" s="69"/>
      <c r="E449" s="79"/>
      <c r="F449" s="79"/>
      <c r="G449" s="80"/>
      <c r="H449" s="80"/>
      <c r="I449" s="80"/>
      <c r="J449" s="80"/>
      <c r="K449" s="97"/>
      <c r="L449" s="87"/>
      <c r="M449" s="87"/>
      <c r="N449" s="87"/>
      <c r="O449" s="74"/>
      <c r="P449" s="74"/>
      <c r="Q449" s="88"/>
      <c r="R449" s="85"/>
      <c r="S449" s="98"/>
    </row>
    <row r="450" s="67" customFormat="true" ht="18" hidden="false" customHeight="true" outlineLevel="0" collapsed="false">
      <c r="B450" s="68"/>
      <c r="C450" s="3"/>
      <c r="D450" s="69"/>
      <c r="E450" s="79"/>
      <c r="F450" s="79"/>
      <c r="G450" s="80"/>
      <c r="H450" s="80"/>
      <c r="I450" s="80"/>
      <c r="J450" s="80"/>
      <c r="K450" s="97"/>
      <c r="L450" s="87"/>
      <c r="M450" s="87"/>
      <c r="N450" s="87"/>
      <c r="O450" s="74"/>
      <c r="P450" s="74"/>
      <c r="Q450" s="88"/>
      <c r="R450" s="85"/>
      <c r="S450" s="98"/>
    </row>
    <row r="451" s="67" customFormat="true" ht="18" hidden="false" customHeight="true" outlineLevel="0" collapsed="false">
      <c r="B451" s="68"/>
      <c r="C451" s="3"/>
      <c r="D451" s="69"/>
      <c r="E451" s="79"/>
      <c r="F451" s="79"/>
      <c r="G451" s="80"/>
      <c r="H451" s="80"/>
      <c r="I451" s="80"/>
      <c r="J451" s="80"/>
      <c r="K451" s="97"/>
      <c r="L451" s="87"/>
      <c r="M451" s="87"/>
      <c r="N451" s="87"/>
      <c r="O451" s="74"/>
      <c r="P451" s="74"/>
      <c r="Q451" s="88"/>
      <c r="R451" s="85"/>
      <c r="S451" s="98"/>
    </row>
    <row r="452" s="67" customFormat="true" ht="18" hidden="false" customHeight="true" outlineLevel="0" collapsed="false">
      <c r="B452" s="68"/>
      <c r="C452" s="3"/>
      <c r="D452" s="69"/>
      <c r="E452" s="79"/>
      <c r="F452" s="79"/>
      <c r="G452" s="80"/>
      <c r="H452" s="80"/>
      <c r="I452" s="80"/>
      <c r="J452" s="80"/>
      <c r="K452" s="97"/>
      <c r="L452" s="87"/>
      <c r="M452" s="87"/>
      <c r="N452" s="87"/>
      <c r="O452" s="74"/>
      <c r="P452" s="74"/>
      <c r="Q452" s="88"/>
      <c r="R452" s="85"/>
      <c r="S452" s="98"/>
    </row>
    <row r="453" s="67" customFormat="true" ht="18" hidden="false" customHeight="true" outlineLevel="0" collapsed="false">
      <c r="B453" s="68"/>
      <c r="C453" s="3"/>
      <c r="D453" s="69"/>
      <c r="E453" s="79"/>
      <c r="F453" s="79"/>
      <c r="G453" s="80"/>
      <c r="H453" s="80"/>
      <c r="I453" s="80"/>
      <c r="J453" s="80"/>
      <c r="K453" s="97"/>
      <c r="L453" s="87"/>
      <c r="M453" s="87"/>
      <c r="N453" s="87"/>
      <c r="O453" s="74"/>
      <c r="P453" s="74"/>
      <c r="Q453" s="88"/>
      <c r="R453" s="85"/>
      <c r="S453" s="98"/>
    </row>
    <row r="454" s="67" customFormat="true" ht="18" hidden="false" customHeight="true" outlineLevel="0" collapsed="false">
      <c r="B454" s="68"/>
      <c r="C454" s="3"/>
      <c r="D454" s="69"/>
      <c r="E454" s="79"/>
      <c r="F454" s="79"/>
      <c r="G454" s="80"/>
      <c r="H454" s="80"/>
      <c r="I454" s="80"/>
      <c r="J454" s="80"/>
      <c r="K454" s="97"/>
      <c r="L454" s="87"/>
      <c r="M454" s="87"/>
      <c r="N454" s="87"/>
      <c r="O454" s="74"/>
      <c r="P454" s="74"/>
      <c r="Q454" s="88"/>
      <c r="R454" s="85"/>
      <c r="S454" s="98"/>
    </row>
    <row r="455" s="67" customFormat="true" ht="18" hidden="false" customHeight="true" outlineLevel="0" collapsed="false">
      <c r="B455" s="68"/>
      <c r="C455" s="3"/>
      <c r="D455" s="69"/>
      <c r="E455" s="79"/>
      <c r="F455" s="79"/>
      <c r="G455" s="80"/>
      <c r="H455" s="80"/>
      <c r="I455" s="80"/>
      <c r="J455" s="80"/>
      <c r="K455" s="97"/>
      <c r="L455" s="87"/>
      <c r="M455" s="87"/>
      <c r="N455" s="87"/>
      <c r="O455" s="74"/>
      <c r="P455" s="74"/>
      <c r="Q455" s="88"/>
      <c r="R455" s="85"/>
      <c r="S455" s="98"/>
    </row>
    <row r="456" s="67" customFormat="true" ht="18" hidden="false" customHeight="true" outlineLevel="0" collapsed="false">
      <c r="B456" s="68"/>
      <c r="C456" s="3"/>
      <c r="D456" s="69"/>
      <c r="E456" s="79"/>
      <c r="F456" s="79"/>
      <c r="G456" s="80"/>
      <c r="H456" s="80"/>
      <c r="I456" s="80"/>
      <c r="J456" s="80"/>
      <c r="K456" s="97"/>
      <c r="L456" s="87"/>
      <c r="M456" s="87"/>
      <c r="N456" s="87"/>
      <c r="O456" s="74"/>
      <c r="P456" s="74"/>
      <c r="Q456" s="88"/>
      <c r="R456" s="85"/>
      <c r="S456" s="98"/>
    </row>
    <row r="457" s="67" customFormat="true" ht="18" hidden="false" customHeight="true" outlineLevel="0" collapsed="false">
      <c r="B457" s="68"/>
      <c r="C457" s="3"/>
      <c r="D457" s="69"/>
      <c r="E457" s="79"/>
      <c r="F457" s="79"/>
      <c r="G457" s="80"/>
      <c r="H457" s="80"/>
      <c r="I457" s="80"/>
      <c r="J457" s="80"/>
      <c r="K457" s="97"/>
      <c r="L457" s="87"/>
      <c r="M457" s="87"/>
      <c r="N457" s="87"/>
      <c r="O457" s="74"/>
      <c r="P457" s="74"/>
      <c r="Q457" s="88"/>
      <c r="R457" s="85"/>
      <c r="S457" s="98"/>
    </row>
    <row r="458" s="67" customFormat="true" ht="18" hidden="false" customHeight="true" outlineLevel="0" collapsed="false">
      <c r="B458" s="68"/>
      <c r="C458" s="3"/>
      <c r="D458" s="69"/>
      <c r="E458" s="79"/>
      <c r="F458" s="79"/>
      <c r="G458" s="80"/>
      <c r="H458" s="80"/>
      <c r="I458" s="80"/>
      <c r="J458" s="80"/>
      <c r="K458" s="97"/>
      <c r="L458" s="87"/>
      <c r="M458" s="87"/>
      <c r="N458" s="87"/>
      <c r="O458" s="74"/>
      <c r="P458" s="74"/>
      <c r="Q458" s="88"/>
      <c r="R458" s="85"/>
      <c r="S458" s="98"/>
    </row>
    <row r="459" s="67" customFormat="true" ht="18" hidden="false" customHeight="true" outlineLevel="0" collapsed="false">
      <c r="B459" s="68"/>
      <c r="C459" s="3"/>
      <c r="D459" s="69"/>
      <c r="E459" s="79"/>
      <c r="F459" s="79"/>
      <c r="G459" s="80"/>
      <c r="H459" s="80"/>
      <c r="I459" s="80"/>
      <c r="J459" s="80"/>
      <c r="K459" s="97"/>
      <c r="L459" s="87"/>
      <c r="M459" s="87"/>
      <c r="N459" s="87"/>
      <c r="O459" s="74"/>
      <c r="P459" s="74"/>
      <c r="Q459" s="88"/>
      <c r="R459" s="85"/>
      <c r="S459" s="98"/>
    </row>
    <row r="460" s="67" customFormat="true" ht="18" hidden="false" customHeight="true" outlineLevel="0" collapsed="false">
      <c r="B460" s="68"/>
      <c r="C460" s="3"/>
      <c r="D460" s="69"/>
      <c r="E460" s="79"/>
      <c r="F460" s="79"/>
      <c r="G460" s="80"/>
      <c r="H460" s="80"/>
      <c r="I460" s="80"/>
      <c r="J460" s="80"/>
      <c r="K460" s="97"/>
      <c r="L460" s="87"/>
      <c r="M460" s="87"/>
      <c r="N460" s="87"/>
      <c r="O460" s="74"/>
      <c r="P460" s="74"/>
      <c r="Q460" s="88"/>
      <c r="R460" s="85"/>
      <c r="S460" s="98"/>
    </row>
    <row r="461" s="67" customFormat="true" ht="18" hidden="false" customHeight="true" outlineLevel="0" collapsed="false">
      <c r="B461" s="68"/>
      <c r="C461" s="3"/>
      <c r="D461" s="69"/>
      <c r="E461" s="79"/>
      <c r="F461" s="79"/>
      <c r="G461" s="80"/>
      <c r="H461" s="80"/>
      <c r="I461" s="80"/>
      <c r="J461" s="80"/>
      <c r="K461" s="97"/>
      <c r="L461" s="87"/>
      <c r="M461" s="87"/>
      <c r="N461" s="87"/>
      <c r="O461" s="74"/>
      <c r="P461" s="74"/>
      <c r="Q461" s="88"/>
      <c r="R461" s="85"/>
      <c r="S461" s="98"/>
    </row>
    <row r="462" s="67" customFormat="true" ht="18" hidden="false" customHeight="true" outlineLevel="0" collapsed="false">
      <c r="B462" s="68"/>
      <c r="C462" s="3"/>
      <c r="D462" s="69"/>
      <c r="E462" s="79"/>
      <c r="F462" s="79"/>
      <c r="G462" s="80"/>
      <c r="H462" s="80"/>
      <c r="I462" s="80"/>
      <c r="J462" s="80"/>
      <c r="K462" s="97"/>
      <c r="L462" s="87"/>
      <c r="M462" s="87"/>
      <c r="N462" s="87"/>
      <c r="O462" s="74"/>
      <c r="P462" s="74"/>
      <c r="Q462" s="88"/>
      <c r="R462" s="85"/>
      <c r="S462" s="98"/>
    </row>
    <row r="463" s="67" customFormat="true" ht="18" hidden="false" customHeight="true" outlineLevel="0" collapsed="false">
      <c r="B463" s="68"/>
      <c r="C463" s="3"/>
      <c r="D463" s="69"/>
      <c r="E463" s="79"/>
      <c r="F463" s="79"/>
      <c r="G463" s="80"/>
      <c r="H463" s="80"/>
      <c r="I463" s="80"/>
      <c r="J463" s="80"/>
      <c r="K463" s="97"/>
      <c r="L463" s="87"/>
      <c r="M463" s="87"/>
      <c r="N463" s="87"/>
      <c r="O463" s="74"/>
      <c r="P463" s="74"/>
      <c r="Q463" s="88"/>
      <c r="R463" s="85"/>
      <c r="S463" s="98"/>
    </row>
    <row r="464" s="67" customFormat="true" ht="18" hidden="false" customHeight="true" outlineLevel="0" collapsed="false">
      <c r="B464" s="68"/>
      <c r="C464" s="3"/>
      <c r="D464" s="69"/>
      <c r="E464" s="79"/>
      <c r="F464" s="79"/>
      <c r="G464" s="80"/>
      <c r="H464" s="80"/>
      <c r="I464" s="80"/>
      <c r="J464" s="80"/>
      <c r="K464" s="97"/>
      <c r="L464" s="87"/>
      <c r="M464" s="87"/>
      <c r="N464" s="87"/>
      <c r="O464" s="74"/>
      <c r="P464" s="74"/>
      <c r="Q464" s="88"/>
      <c r="R464" s="85"/>
      <c r="S464" s="98"/>
    </row>
    <row r="465" s="67" customFormat="true" ht="18" hidden="false" customHeight="true" outlineLevel="0" collapsed="false">
      <c r="B465" s="68"/>
      <c r="C465" s="3"/>
      <c r="D465" s="69"/>
      <c r="E465" s="79"/>
      <c r="F465" s="79"/>
      <c r="G465" s="80"/>
      <c r="H465" s="80"/>
      <c r="I465" s="80"/>
      <c r="J465" s="80"/>
      <c r="K465" s="97"/>
      <c r="L465" s="87"/>
      <c r="M465" s="87"/>
      <c r="N465" s="87"/>
      <c r="O465" s="74"/>
      <c r="P465" s="74"/>
      <c r="Q465" s="88"/>
      <c r="R465" s="85"/>
      <c r="S465" s="98"/>
    </row>
    <row r="466" s="67" customFormat="true" ht="18" hidden="false" customHeight="true" outlineLevel="0" collapsed="false">
      <c r="B466" s="68"/>
      <c r="C466" s="3"/>
      <c r="D466" s="69"/>
      <c r="E466" s="79"/>
      <c r="F466" s="79"/>
      <c r="G466" s="80"/>
      <c r="H466" s="80"/>
      <c r="I466" s="80"/>
      <c r="J466" s="80"/>
      <c r="K466" s="97"/>
      <c r="L466" s="87"/>
      <c r="M466" s="87"/>
      <c r="N466" s="87"/>
      <c r="O466" s="74"/>
      <c r="P466" s="74"/>
      <c r="Q466" s="88"/>
      <c r="R466" s="85"/>
      <c r="S466" s="98"/>
    </row>
    <row r="467" s="67" customFormat="true" ht="18" hidden="false" customHeight="true" outlineLevel="0" collapsed="false">
      <c r="B467" s="68"/>
      <c r="C467" s="3"/>
      <c r="D467" s="69"/>
      <c r="E467" s="79"/>
      <c r="F467" s="79"/>
      <c r="G467" s="80"/>
      <c r="H467" s="80"/>
      <c r="I467" s="80"/>
      <c r="J467" s="80"/>
      <c r="K467" s="97"/>
      <c r="L467" s="87"/>
      <c r="M467" s="87"/>
      <c r="N467" s="87"/>
      <c r="O467" s="74"/>
      <c r="P467" s="74"/>
      <c r="Q467" s="88"/>
      <c r="R467" s="85"/>
      <c r="S467" s="98"/>
    </row>
    <row r="468" s="67" customFormat="true" ht="18" hidden="false" customHeight="true" outlineLevel="0" collapsed="false">
      <c r="B468" s="68"/>
      <c r="C468" s="3"/>
      <c r="D468" s="69"/>
      <c r="E468" s="79"/>
      <c r="F468" s="79"/>
      <c r="G468" s="80"/>
      <c r="H468" s="80"/>
      <c r="I468" s="80"/>
      <c r="J468" s="80"/>
      <c r="K468" s="97"/>
      <c r="L468" s="87"/>
      <c r="M468" s="87"/>
      <c r="N468" s="87"/>
      <c r="O468" s="74"/>
      <c r="P468" s="74"/>
      <c r="Q468" s="88"/>
      <c r="R468" s="85"/>
      <c r="S468" s="98"/>
    </row>
    <row r="469" s="67" customFormat="true" ht="18" hidden="false" customHeight="true" outlineLevel="0" collapsed="false">
      <c r="B469" s="68"/>
      <c r="C469" s="3"/>
      <c r="D469" s="69"/>
      <c r="E469" s="79"/>
      <c r="F469" s="79"/>
      <c r="G469" s="80"/>
      <c r="H469" s="80"/>
      <c r="I469" s="80"/>
      <c r="J469" s="80"/>
      <c r="K469" s="97"/>
      <c r="L469" s="87"/>
      <c r="M469" s="87"/>
      <c r="N469" s="87"/>
      <c r="O469" s="74"/>
      <c r="P469" s="74"/>
      <c r="Q469" s="88"/>
      <c r="R469" s="85"/>
      <c r="S469" s="98"/>
    </row>
    <row r="470" s="67" customFormat="true" ht="18" hidden="false" customHeight="true" outlineLevel="0" collapsed="false">
      <c r="B470" s="68"/>
      <c r="C470" s="3"/>
      <c r="D470" s="69"/>
      <c r="E470" s="79"/>
      <c r="F470" s="79"/>
      <c r="G470" s="80"/>
      <c r="H470" s="80"/>
      <c r="I470" s="80"/>
      <c r="J470" s="80"/>
      <c r="K470" s="97"/>
      <c r="L470" s="87"/>
      <c r="M470" s="87"/>
      <c r="N470" s="87"/>
      <c r="O470" s="74"/>
      <c r="P470" s="74"/>
      <c r="Q470" s="88"/>
      <c r="R470" s="85"/>
      <c r="S470" s="98"/>
    </row>
    <row r="471" s="67" customFormat="true" ht="18" hidden="false" customHeight="true" outlineLevel="0" collapsed="false">
      <c r="B471" s="68"/>
      <c r="C471" s="3"/>
      <c r="D471" s="69"/>
      <c r="E471" s="79"/>
      <c r="F471" s="79"/>
      <c r="G471" s="80"/>
      <c r="H471" s="80"/>
      <c r="I471" s="80"/>
      <c r="J471" s="80"/>
      <c r="K471" s="97"/>
      <c r="L471" s="87"/>
      <c r="M471" s="87"/>
      <c r="N471" s="87"/>
      <c r="O471" s="74"/>
      <c r="P471" s="74"/>
      <c r="Q471" s="88"/>
      <c r="R471" s="85"/>
      <c r="S471" s="98"/>
    </row>
    <row r="472" s="67" customFormat="true" ht="18" hidden="false" customHeight="true" outlineLevel="0" collapsed="false">
      <c r="B472" s="68"/>
      <c r="C472" s="3"/>
      <c r="D472" s="69"/>
      <c r="E472" s="79"/>
      <c r="F472" s="79"/>
      <c r="G472" s="80"/>
      <c r="H472" s="80"/>
      <c r="I472" s="80"/>
      <c r="J472" s="80"/>
      <c r="K472" s="97"/>
      <c r="L472" s="87"/>
      <c r="M472" s="87"/>
      <c r="N472" s="87"/>
      <c r="O472" s="74"/>
      <c r="P472" s="74"/>
      <c r="Q472" s="88"/>
      <c r="R472" s="85"/>
      <c r="S472" s="98"/>
    </row>
    <row r="473" s="67" customFormat="true" ht="18" hidden="false" customHeight="true" outlineLevel="0" collapsed="false">
      <c r="B473" s="68"/>
      <c r="C473" s="3"/>
      <c r="D473" s="69"/>
      <c r="E473" s="79"/>
      <c r="F473" s="79"/>
      <c r="G473" s="80"/>
      <c r="H473" s="80"/>
      <c r="I473" s="80"/>
      <c r="J473" s="80"/>
      <c r="K473" s="97"/>
      <c r="L473" s="87"/>
      <c r="M473" s="87"/>
      <c r="N473" s="87"/>
      <c r="O473" s="74"/>
      <c r="P473" s="74"/>
      <c r="Q473" s="88"/>
      <c r="R473" s="85"/>
      <c r="S473" s="98"/>
    </row>
    <row r="474" s="67" customFormat="true" ht="18" hidden="false" customHeight="true" outlineLevel="0" collapsed="false">
      <c r="B474" s="68"/>
      <c r="C474" s="3"/>
      <c r="D474" s="69"/>
      <c r="E474" s="79"/>
      <c r="F474" s="79"/>
      <c r="G474" s="80"/>
      <c r="H474" s="80"/>
      <c r="I474" s="80"/>
      <c r="J474" s="80"/>
      <c r="K474" s="97"/>
      <c r="L474" s="87"/>
      <c r="M474" s="87"/>
      <c r="N474" s="87"/>
      <c r="O474" s="74"/>
      <c r="P474" s="74"/>
      <c r="Q474" s="88"/>
      <c r="R474" s="85"/>
      <c r="S474" s="98"/>
    </row>
    <row r="475" s="67" customFormat="true" ht="18" hidden="false" customHeight="true" outlineLevel="0" collapsed="false">
      <c r="B475" s="68"/>
      <c r="C475" s="3"/>
      <c r="D475" s="69"/>
      <c r="E475" s="79"/>
      <c r="F475" s="79"/>
      <c r="G475" s="80"/>
      <c r="H475" s="80"/>
      <c r="I475" s="80"/>
      <c r="J475" s="80"/>
      <c r="K475" s="97"/>
      <c r="L475" s="87"/>
      <c r="M475" s="87"/>
      <c r="N475" s="87"/>
      <c r="O475" s="74"/>
      <c r="P475" s="74"/>
      <c r="Q475" s="88"/>
      <c r="R475" s="85"/>
      <c r="S475" s="98"/>
    </row>
    <row r="476" s="67" customFormat="true" ht="18" hidden="false" customHeight="true" outlineLevel="0" collapsed="false">
      <c r="B476" s="68"/>
      <c r="C476" s="3"/>
      <c r="D476" s="69"/>
      <c r="E476" s="79"/>
      <c r="F476" s="79"/>
      <c r="G476" s="80"/>
      <c r="H476" s="80"/>
      <c r="I476" s="80"/>
      <c r="J476" s="80"/>
      <c r="K476" s="97"/>
      <c r="L476" s="87"/>
      <c r="M476" s="87"/>
      <c r="N476" s="87"/>
      <c r="O476" s="74"/>
      <c r="P476" s="74"/>
      <c r="Q476" s="88"/>
      <c r="R476" s="85"/>
      <c r="S476" s="98"/>
    </row>
    <row r="477" s="67" customFormat="true" ht="18" hidden="false" customHeight="true" outlineLevel="0" collapsed="false">
      <c r="B477" s="68"/>
      <c r="C477" s="3"/>
      <c r="D477" s="69"/>
      <c r="E477" s="79"/>
      <c r="F477" s="79"/>
      <c r="G477" s="80"/>
      <c r="H477" s="80"/>
      <c r="I477" s="80"/>
      <c r="J477" s="80"/>
      <c r="K477" s="97"/>
      <c r="L477" s="87"/>
      <c r="M477" s="87"/>
      <c r="N477" s="87"/>
      <c r="O477" s="74"/>
      <c r="P477" s="74"/>
      <c r="Q477" s="88"/>
      <c r="R477" s="85"/>
      <c r="S477" s="98"/>
    </row>
    <row r="478" s="67" customFormat="true" ht="18" hidden="false" customHeight="true" outlineLevel="0" collapsed="false">
      <c r="B478" s="68"/>
      <c r="C478" s="3"/>
      <c r="D478" s="69"/>
      <c r="E478" s="79"/>
      <c r="F478" s="79"/>
      <c r="G478" s="80"/>
      <c r="H478" s="80"/>
      <c r="I478" s="80"/>
      <c r="J478" s="80"/>
      <c r="K478" s="97"/>
      <c r="L478" s="87"/>
      <c r="M478" s="87"/>
      <c r="N478" s="87"/>
      <c r="O478" s="74"/>
      <c r="P478" s="74"/>
      <c r="Q478" s="88"/>
      <c r="R478" s="85"/>
      <c r="S478" s="98"/>
    </row>
    <row r="479" s="67" customFormat="true" ht="18" hidden="false" customHeight="true" outlineLevel="0" collapsed="false">
      <c r="B479" s="68"/>
      <c r="C479" s="3"/>
      <c r="D479" s="69"/>
      <c r="E479" s="79"/>
      <c r="F479" s="79"/>
      <c r="G479" s="80"/>
      <c r="H479" s="80"/>
      <c r="I479" s="80"/>
      <c r="J479" s="80"/>
      <c r="K479" s="97"/>
      <c r="L479" s="87"/>
      <c r="M479" s="87"/>
      <c r="N479" s="87"/>
      <c r="O479" s="74"/>
      <c r="P479" s="74"/>
      <c r="Q479" s="88"/>
      <c r="R479" s="85"/>
      <c r="S479" s="98"/>
    </row>
    <row r="480" s="67" customFormat="true" ht="18" hidden="false" customHeight="true" outlineLevel="0" collapsed="false">
      <c r="B480" s="68"/>
      <c r="C480" s="3"/>
      <c r="D480" s="69"/>
      <c r="E480" s="79"/>
      <c r="F480" s="79"/>
      <c r="G480" s="80"/>
      <c r="H480" s="80"/>
      <c r="I480" s="80"/>
      <c r="J480" s="80"/>
      <c r="K480" s="97"/>
      <c r="L480" s="87"/>
      <c r="M480" s="87"/>
      <c r="N480" s="87"/>
      <c r="O480" s="74"/>
      <c r="P480" s="74"/>
      <c r="Q480" s="88"/>
      <c r="R480" s="85"/>
      <c r="S480" s="98"/>
    </row>
    <row r="481" s="67" customFormat="true" ht="18" hidden="false" customHeight="true" outlineLevel="0" collapsed="false">
      <c r="B481" s="68"/>
      <c r="C481" s="3"/>
      <c r="D481" s="69"/>
      <c r="E481" s="79"/>
      <c r="F481" s="79"/>
      <c r="G481" s="80"/>
      <c r="H481" s="80"/>
      <c r="I481" s="80"/>
      <c r="J481" s="80"/>
      <c r="K481" s="97"/>
      <c r="L481" s="87"/>
      <c r="M481" s="87"/>
      <c r="N481" s="87"/>
      <c r="O481" s="74"/>
      <c r="P481" s="74"/>
      <c r="Q481" s="88"/>
      <c r="R481" s="85"/>
      <c r="S481" s="98"/>
    </row>
    <row r="482" s="67" customFormat="true" ht="18" hidden="false" customHeight="true" outlineLevel="0" collapsed="false">
      <c r="B482" s="68"/>
      <c r="C482" s="3"/>
      <c r="D482" s="69"/>
      <c r="E482" s="79"/>
      <c r="F482" s="79"/>
      <c r="G482" s="80"/>
      <c r="H482" s="80"/>
      <c r="I482" s="80"/>
      <c r="J482" s="80"/>
      <c r="K482" s="97"/>
      <c r="L482" s="87"/>
      <c r="M482" s="87"/>
      <c r="N482" s="87"/>
      <c r="O482" s="74"/>
      <c r="P482" s="74"/>
      <c r="Q482" s="88"/>
      <c r="R482" s="85"/>
      <c r="S482" s="98"/>
    </row>
    <row r="483" s="67" customFormat="true" ht="18" hidden="false" customHeight="true" outlineLevel="0" collapsed="false">
      <c r="B483" s="68"/>
      <c r="C483" s="3"/>
      <c r="D483" s="69"/>
      <c r="E483" s="79"/>
      <c r="F483" s="79"/>
      <c r="G483" s="80"/>
      <c r="H483" s="80"/>
      <c r="I483" s="80"/>
      <c r="J483" s="80"/>
      <c r="K483" s="97"/>
      <c r="L483" s="87"/>
      <c r="M483" s="87"/>
      <c r="N483" s="87"/>
      <c r="O483" s="74"/>
      <c r="P483" s="74"/>
      <c r="Q483" s="88"/>
      <c r="R483" s="85"/>
      <c r="S483" s="98"/>
    </row>
    <row r="484" s="67" customFormat="true" ht="18" hidden="false" customHeight="true" outlineLevel="0" collapsed="false">
      <c r="B484" s="68"/>
      <c r="C484" s="3"/>
      <c r="D484" s="69"/>
      <c r="E484" s="79"/>
      <c r="F484" s="79"/>
      <c r="G484" s="80"/>
      <c r="H484" s="80"/>
      <c r="I484" s="80"/>
      <c r="J484" s="80"/>
      <c r="K484" s="97"/>
      <c r="L484" s="87"/>
      <c r="M484" s="87"/>
      <c r="N484" s="87"/>
      <c r="O484" s="74"/>
      <c r="P484" s="74"/>
      <c r="Q484" s="88"/>
      <c r="R484" s="85"/>
      <c r="S484" s="98"/>
    </row>
    <row r="485" s="67" customFormat="true" ht="18" hidden="false" customHeight="true" outlineLevel="0" collapsed="false">
      <c r="B485" s="68"/>
      <c r="C485" s="3"/>
      <c r="D485" s="69"/>
      <c r="E485" s="79"/>
      <c r="F485" s="79"/>
      <c r="G485" s="80"/>
      <c r="H485" s="80"/>
      <c r="I485" s="80"/>
      <c r="J485" s="80"/>
      <c r="K485" s="97"/>
      <c r="L485" s="87"/>
      <c r="M485" s="87"/>
      <c r="N485" s="87"/>
      <c r="O485" s="74"/>
      <c r="P485" s="74"/>
      <c r="Q485" s="88"/>
      <c r="R485" s="85"/>
      <c r="S485" s="98"/>
    </row>
    <row r="486" s="67" customFormat="true" ht="18" hidden="false" customHeight="true" outlineLevel="0" collapsed="false">
      <c r="B486" s="68"/>
      <c r="C486" s="3"/>
      <c r="D486" s="69"/>
      <c r="E486" s="79"/>
      <c r="F486" s="79"/>
      <c r="G486" s="80"/>
      <c r="H486" s="80"/>
      <c r="I486" s="80"/>
      <c r="J486" s="80"/>
      <c r="K486" s="97"/>
      <c r="L486" s="87"/>
      <c r="M486" s="87"/>
      <c r="N486" s="87"/>
      <c r="O486" s="74"/>
      <c r="P486" s="74"/>
      <c r="Q486" s="88"/>
      <c r="R486" s="85"/>
      <c r="S486" s="98"/>
    </row>
    <row r="487" s="67" customFormat="true" ht="18" hidden="false" customHeight="true" outlineLevel="0" collapsed="false">
      <c r="B487" s="68"/>
      <c r="C487" s="3"/>
      <c r="D487" s="69"/>
      <c r="E487" s="79"/>
      <c r="F487" s="79"/>
      <c r="G487" s="80"/>
      <c r="H487" s="80"/>
      <c r="I487" s="80"/>
      <c r="J487" s="80"/>
      <c r="K487" s="97"/>
      <c r="L487" s="87"/>
      <c r="M487" s="87"/>
      <c r="N487" s="87"/>
      <c r="O487" s="74"/>
      <c r="P487" s="74"/>
      <c r="Q487" s="88"/>
      <c r="R487" s="85"/>
      <c r="S487" s="98"/>
    </row>
    <row r="488" s="67" customFormat="true" ht="18" hidden="false" customHeight="true" outlineLevel="0" collapsed="false">
      <c r="B488" s="68"/>
      <c r="C488" s="3"/>
      <c r="D488" s="69"/>
      <c r="E488" s="79"/>
      <c r="F488" s="79"/>
      <c r="G488" s="80"/>
      <c r="H488" s="80"/>
      <c r="I488" s="80"/>
      <c r="J488" s="80"/>
      <c r="K488" s="97"/>
      <c r="L488" s="87"/>
      <c r="M488" s="87"/>
      <c r="N488" s="87"/>
      <c r="O488" s="74"/>
      <c r="P488" s="74"/>
      <c r="Q488" s="88"/>
      <c r="R488" s="85"/>
      <c r="S488" s="98"/>
    </row>
    <row r="489" s="67" customFormat="true" ht="18" hidden="false" customHeight="true" outlineLevel="0" collapsed="false">
      <c r="B489" s="68"/>
      <c r="C489" s="3"/>
      <c r="D489" s="69"/>
      <c r="E489" s="79"/>
      <c r="F489" s="79"/>
      <c r="G489" s="80"/>
      <c r="H489" s="80"/>
      <c r="I489" s="80"/>
      <c r="J489" s="80"/>
      <c r="K489" s="97"/>
      <c r="L489" s="87"/>
      <c r="M489" s="87"/>
      <c r="N489" s="87"/>
      <c r="O489" s="74"/>
      <c r="P489" s="74"/>
      <c r="Q489" s="88"/>
      <c r="R489" s="85"/>
      <c r="S489" s="98"/>
    </row>
    <row r="490" s="67" customFormat="true" ht="18" hidden="false" customHeight="true" outlineLevel="0" collapsed="false">
      <c r="B490" s="68"/>
      <c r="C490" s="3"/>
      <c r="D490" s="69"/>
      <c r="E490" s="79"/>
      <c r="F490" s="79"/>
      <c r="G490" s="80"/>
      <c r="H490" s="80"/>
      <c r="I490" s="80"/>
      <c r="J490" s="80"/>
      <c r="K490" s="97"/>
      <c r="L490" s="87"/>
      <c r="M490" s="87"/>
      <c r="N490" s="87"/>
      <c r="O490" s="74"/>
      <c r="P490" s="74"/>
      <c r="Q490" s="88"/>
      <c r="R490" s="85"/>
      <c r="S490" s="98"/>
    </row>
    <row r="491" s="67" customFormat="true" ht="18" hidden="false" customHeight="true" outlineLevel="0" collapsed="false">
      <c r="B491" s="68"/>
      <c r="C491" s="3"/>
      <c r="D491" s="69"/>
      <c r="E491" s="79"/>
      <c r="F491" s="79"/>
      <c r="G491" s="80"/>
      <c r="H491" s="80"/>
      <c r="I491" s="80"/>
      <c r="J491" s="80"/>
      <c r="K491" s="97"/>
      <c r="L491" s="87"/>
      <c r="M491" s="87"/>
      <c r="N491" s="87"/>
      <c r="O491" s="74"/>
      <c r="P491" s="74"/>
      <c r="Q491" s="88"/>
      <c r="R491" s="85"/>
      <c r="S491" s="98"/>
    </row>
    <row r="492" s="67" customFormat="true" ht="18" hidden="false" customHeight="true" outlineLevel="0" collapsed="false">
      <c r="B492" s="68"/>
      <c r="C492" s="3"/>
      <c r="D492" s="69"/>
      <c r="E492" s="79"/>
      <c r="F492" s="79"/>
      <c r="G492" s="80"/>
      <c r="H492" s="80"/>
      <c r="I492" s="80"/>
      <c r="J492" s="80"/>
      <c r="K492" s="97"/>
      <c r="L492" s="87"/>
      <c r="M492" s="87"/>
      <c r="N492" s="87"/>
      <c r="O492" s="74"/>
      <c r="P492" s="74"/>
      <c r="Q492" s="88"/>
      <c r="R492" s="85"/>
      <c r="S492" s="98"/>
    </row>
    <row r="493" s="67" customFormat="true" ht="18" hidden="false" customHeight="true" outlineLevel="0" collapsed="false">
      <c r="B493" s="68"/>
      <c r="C493" s="3"/>
      <c r="D493" s="69"/>
      <c r="E493" s="79"/>
      <c r="F493" s="79"/>
      <c r="G493" s="80"/>
      <c r="H493" s="80"/>
      <c r="I493" s="80"/>
      <c r="J493" s="80"/>
      <c r="K493" s="97"/>
      <c r="L493" s="87"/>
      <c r="M493" s="87"/>
      <c r="N493" s="87"/>
      <c r="O493" s="74"/>
      <c r="P493" s="74"/>
      <c r="Q493" s="88"/>
      <c r="R493" s="85"/>
      <c r="S493" s="98"/>
    </row>
    <row r="494" s="67" customFormat="true" ht="18" hidden="false" customHeight="true" outlineLevel="0" collapsed="false">
      <c r="B494" s="68"/>
      <c r="C494" s="3"/>
      <c r="D494" s="69"/>
      <c r="E494" s="79"/>
      <c r="F494" s="79"/>
      <c r="G494" s="80"/>
      <c r="H494" s="80"/>
      <c r="I494" s="80"/>
      <c r="J494" s="80"/>
      <c r="K494" s="97"/>
      <c r="L494" s="87"/>
      <c r="M494" s="87"/>
      <c r="N494" s="87"/>
      <c r="O494" s="74"/>
      <c r="P494" s="74"/>
      <c r="Q494" s="88"/>
      <c r="R494" s="85"/>
      <c r="S494" s="98"/>
    </row>
    <row r="495" s="67" customFormat="true" ht="18" hidden="false" customHeight="true" outlineLevel="0" collapsed="false">
      <c r="B495" s="68"/>
      <c r="C495" s="3"/>
      <c r="D495" s="69"/>
      <c r="E495" s="79"/>
      <c r="F495" s="79"/>
      <c r="G495" s="80"/>
      <c r="H495" s="80"/>
      <c r="I495" s="80"/>
      <c r="J495" s="80"/>
      <c r="K495" s="97"/>
      <c r="L495" s="87"/>
      <c r="M495" s="87"/>
      <c r="N495" s="87"/>
      <c r="O495" s="74"/>
      <c r="P495" s="74"/>
      <c r="Q495" s="88"/>
      <c r="R495" s="85"/>
      <c r="S495" s="98"/>
    </row>
    <row r="496" s="67" customFormat="true" ht="18" hidden="false" customHeight="true" outlineLevel="0" collapsed="false">
      <c r="B496" s="68"/>
      <c r="C496" s="3"/>
      <c r="D496" s="69"/>
      <c r="E496" s="79"/>
      <c r="F496" s="79"/>
      <c r="G496" s="80"/>
      <c r="H496" s="80"/>
      <c r="I496" s="80"/>
      <c r="J496" s="80"/>
      <c r="K496" s="97"/>
      <c r="L496" s="87"/>
      <c r="M496" s="87"/>
      <c r="N496" s="87"/>
      <c r="O496" s="74"/>
      <c r="P496" s="74"/>
      <c r="Q496" s="88"/>
      <c r="R496" s="85"/>
      <c r="S496" s="98"/>
    </row>
    <row r="497" s="67" customFormat="true" ht="18" hidden="false" customHeight="true" outlineLevel="0" collapsed="false">
      <c r="B497" s="68"/>
      <c r="C497" s="3"/>
      <c r="D497" s="69"/>
      <c r="E497" s="79"/>
      <c r="F497" s="79"/>
      <c r="G497" s="80"/>
      <c r="H497" s="80"/>
      <c r="I497" s="80"/>
      <c r="J497" s="80"/>
      <c r="K497" s="97"/>
      <c r="L497" s="87"/>
      <c r="M497" s="87"/>
      <c r="N497" s="87"/>
      <c r="O497" s="74"/>
      <c r="P497" s="74"/>
      <c r="Q497" s="88"/>
      <c r="R497" s="85"/>
      <c r="S497" s="98"/>
    </row>
    <row r="498" s="67" customFormat="true" ht="18" hidden="false" customHeight="true" outlineLevel="0" collapsed="false">
      <c r="B498" s="68"/>
      <c r="C498" s="3"/>
      <c r="D498" s="69"/>
      <c r="E498" s="79"/>
      <c r="F498" s="79"/>
      <c r="G498" s="80"/>
      <c r="H498" s="80"/>
      <c r="I498" s="80"/>
      <c r="J498" s="80"/>
      <c r="K498" s="97"/>
      <c r="L498" s="87"/>
      <c r="M498" s="87"/>
      <c r="N498" s="87"/>
      <c r="O498" s="74"/>
      <c r="P498" s="74"/>
      <c r="Q498" s="88"/>
      <c r="R498" s="85"/>
      <c r="S498" s="98"/>
    </row>
    <row r="499" s="67" customFormat="true" ht="18" hidden="false" customHeight="true" outlineLevel="0" collapsed="false">
      <c r="B499" s="68"/>
      <c r="C499" s="3"/>
      <c r="D499" s="69"/>
      <c r="E499" s="79"/>
      <c r="F499" s="79"/>
      <c r="G499" s="80"/>
      <c r="H499" s="80"/>
      <c r="I499" s="80"/>
      <c r="J499" s="80"/>
      <c r="K499" s="97"/>
      <c r="L499" s="87"/>
      <c r="M499" s="87"/>
      <c r="N499" s="87"/>
      <c r="O499" s="74"/>
      <c r="P499" s="74"/>
      <c r="Q499" s="88"/>
      <c r="R499" s="85"/>
      <c r="S499" s="98"/>
    </row>
    <row r="500" s="67" customFormat="true" ht="18" hidden="false" customHeight="true" outlineLevel="0" collapsed="false">
      <c r="B500" s="68"/>
      <c r="C500" s="3"/>
      <c r="D500" s="69"/>
      <c r="E500" s="79"/>
      <c r="F500" s="79"/>
      <c r="G500" s="80"/>
      <c r="H500" s="80"/>
      <c r="I500" s="80"/>
      <c r="J500" s="80"/>
      <c r="K500" s="97"/>
      <c r="L500" s="87"/>
      <c r="M500" s="87"/>
      <c r="N500" s="87"/>
      <c r="O500" s="74"/>
      <c r="P500" s="74"/>
      <c r="Q500" s="88"/>
      <c r="R500" s="85"/>
      <c r="S500" s="98"/>
    </row>
    <row r="501" s="67" customFormat="true" ht="18" hidden="false" customHeight="true" outlineLevel="0" collapsed="false">
      <c r="B501" s="68"/>
      <c r="C501" s="3"/>
      <c r="D501" s="69"/>
      <c r="E501" s="79"/>
      <c r="F501" s="79"/>
      <c r="G501" s="80"/>
      <c r="H501" s="80"/>
      <c r="I501" s="80"/>
      <c r="J501" s="80"/>
      <c r="K501" s="97"/>
      <c r="L501" s="87"/>
      <c r="M501" s="87"/>
      <c r="N501" s="87"/>
      <c r="O501" s="74"/>
      <c r="P501" s="74"/>
      <c r="Q501" s="88"/>
      <c r="R501" s="85"/>
      <c r="S501" s="98"/>
    </row>
    <row r="502" s="67" customFormat="true" ht="18" hidden="false" customHeight="true" outlineLevel="0" collapsed="false">
      <c r="B502" s="68"/>
      <c r="C502" s="3"/>
      <c r="D502" s="69"/>
      <c r="E502" s="79"/>
      <c r="F502" s="79"/>
      <c r="G502" s="80"/>
      <c r="H502" s="80"/>
      <c r="I502" s="80"/>
      <c r="J502" s="80"/>
      <c r="K502" s="97"/>
      <c r="L502" s="87"/>
      <c r="M502" s="87"/>
      <c r="N502" s="87"/>
      <c r="O502" s="74"/>
      <c r="P502" s="74"/>
      <c r="Q502" s="88"/>
      <c r="R502" s="85"/>
      <c r="S502" s="98"/>
    </row>
    <row r="503" s="67" customFormat="true" ht="18" hidden="false" customHeight="true" outlineLevel="0" collapsed="false">
      <c r="B503" s="68"/>
      <c r="C503" s="3"/>
      <c r="D503" s="69"/>
      <c r="E503" s="79"/>
      <c r="F503" s="79"/>
      <c r="G503" s="80"/>
      <c r="H503" s="80"/>
      <c r="I503" s="80"/>
      <c r="J503" s="80"/>
      <c r="K503" s="97"/>
      <c r="L503" s="87"/>
      <c r="M503" s="87"/>
      <c r="N503" s="87"/>
      <c r="O503" s="74"/>
      <c r="P503" s="74"/>
      <c r="Q503" s="88"/>
      <c r="R503" s="85"/>
      <c r="S503" s="98"/>
    </row>
    <row r="504" s="67" customFormat="true" ht="18" hidden="false" customHeight="true" outlineLevel="0" collapsed="false">
      <c r="B504" s="68"/>
      <c r="C504" s="3"/>
      <c r="D504" s="69"/>
      <c r="E504" s="79"/>
      <c r="F504" s="79"/>
      <c r="G504" s="80"/>
      <c r="H504" s="80"/>
      <c r="I504" s="80"/>
      <c r="J504" s="80"/>
      <c r="K504" s="97"/>
      <c r="L504" s="87"/>
      <c r="M504" s="87"/>
      <c r="N504" s="87"/>
      <c r="O504" s="74"/>
      <c r="P504" s="74"/>
      <c r="Q504" s="88"/>
      <c r="R504" s="85"/>
      <c r="S504" s="98"/>
    </row>
    <row r="505" s="67" customFormat="true" ht="18" hidden="false" customHeight="true" outlineLevel="0" collapsed="false">
      <c r="B505" s="68"/>
      <c r="C505" s="3"/>
      <c r="D505" s="69"/>
      <c r="E505" s="79"/>
      <c r="F505" s="79"/>
      <c r="G505" s="80"/>
      <c r="H505" s="80"/>
      <c r="I505" s="80"/>
      <c r="J505" s="80"/>
      <c r="K505" s="97"/>
      <c r="L505" s="87"/>
      <c r="M505" s="87"/>
      <c r="N505" s="87"/>
      <c r="O505" s="74"/>
      <c r="P505" s="74"/>
      <c r="Q505" s="88"/>
      <c r="R505" s="85"/>
      <c r="S505" s="98"/>
    </row>
    <row r="506" s="67" customFormat="true" ht="18" hidden="false" customHeight="true" outlineLevel="0" collapsed="false">
      <c r="B506" s="68"/>
      <c r="C506" s="3"/>
      <c r="D506" s="69"/>
      <c r="E506" s="79"/>
      <c r="F506" s="79"/>
      <c r="G506" s="80"/>
      <c r="H506" s="80"/>
      <c r="I506" s="80"/>
      <c r="J506" s="80"/>
      <c r="K506" s="97"/>
      <c r="L506" s="87"/>
      <c r="M506" s="87"/>
      <c r="N506" s="87"/>
      <c r="O506" s="74"/>
      <c r="P506" s="74"/>
      <c r="Q506" s="88"/>
      <c r="R506" s="85"/>
      <c r="S506" s="98"/>
    </row>
    <row r="507" s="67" customFormat="true" ht="18" hidden="false" customHeight="true" outlineLevel="0" collapsed="false">
      <c r="B507" s="68"/>
      <c r="C507" s="3"/>
      <c r="D507" s="69"/>
      <c r="E507" s="79"/>
      <c r="F507" s="79"/>
      <c r="G507" s="80"/>
      <c r="H507" s="80"/>
      <c r="I507" s="80"/>
      <c r="J507" s="80"/>
      <c r="K507" s="97"/>
      <c r="L507" s="87"/>
      <c r="M507" s="87"/>
      <c r="N507" s="87"/>
      <c r="O507" s="74"/>
      <c r="P507" s="74"/>
      <c r="Q507" s="88"/>
      <c r="R507" s="85"/>
      <c r="S507" s="98"/>
    </row>
    <row r="508" s="67" customFormat="true" ht="18" hidden="false" customHeight="true" outlineLevel="0" collapsed="false">
      <c r="B508" s="68"/>
      <c r="C508" s="3"/>
      <c r="D508" s="69"/>
      <c r="E508" s="79"/>
      <c r="F508" s="79"/>
      <c r="G508" s="80"/>
      <c r="H508" s="80"/>
      <c r="I508" s="80"/>
      <c r="J508" s="80"/>
      <c r="K508" s="97"/>
      <c r="L508" s="87"/>
      <c r="M508" s="87"/>
      <c r="N508" s="87"/>
      <c r="O508" s="74"/>
      <c r="P508" s="74"/>
      <c r="Q508" s="88"/>
      <c r="R508" s="85"/>
      <c r="S508" s="98"/>
    </row>
    <row r="509" s="67" customFormat="true" ht="18" hidden="false" customHeight="true" outlineLevel="0" collapsed="false">
      <c r="B509" s="68"/>
      <c r="C509" s="3"/>
      <c r="D509" s="69"/>
      <c r="E509" s="79"/>
      <c r="F509" s="79"/>
      <c r="G509" s="80"/>
      <c r="H509" s="80"/>
      <c r="I509" s="80"/>
      <c r="J509" s="80"/>
      <c r="K509" s="97"/>
      <c r="L509" s="87"/>
      <c r="M509" s="87"/>
      <c r="N509" s="87"/>
      <c r="O509" s="74"/>
      <c r="P509" s="74"/>
      <c r="Q509" s="88"/>
      <c r="R509" s="85"/>
      <c r="S509" s="98"/>
    </row>
    <row r="510" s="67" customFormat="true" ht="18" hidden="false" customHeight="true" outlineLevel="0" collapsed="false">
      <c r="B510" s="68"/>
      <c r="C510" s="3"/>
      <c r="D510" s="69"/>
      <c r="E510" s="79"/>
      <c r="F510" s="79"/>
      <c r="G510" s="80"/>
      <c r="H510" s="80"/>
      <c r="I510" s="80"/>
      <c r="J510" s="80"/>
      <c r="K510" s="97"/>
      <c r="L510" s="87"/>
      <c r="M510" s="87"/>
      <c r="N510" s="87"/>
      <c r="O510" s="74"/>
      <c r="P510" s="74"/>
      <c r="Q510" s="88"/>
      <c r="R510" s="85"/>
      <c r="S510" s="98"/>
    </row>
    <row r="511" s="67" customFormat="true" ht="18" hidden="false" customHeight="true" outlineLevel="0" collapsed="false">
      <c r="B511" s="68"/>
      <c r="C511" s="3"/>
      <c r="D511" s="69"/>
      <c r="E511" s="79"/>
      <c r="F511" s="79"/>
      <c r="G511" s="80"/>
      <c r="H511" s="80"/>
      <c r="I511" s="80"/>
      <c r="J511" s="80"/>
      <c r="K511" s="97"/>
      <c r="L511" s="87"/>
      <c r="M511" s="87"/>
      <c r="N511" s="87"/>
      <c r="O511" s="74"/>
      <c r="P511" s="74"/>
      <c r="Q511" s="88"/>
      <c r="R511" s="85"/>
      <c r="S511" s="98"/>
    </row>
    <row r="512" s="67" customFormat="true" ht="18" hidden="false" customHeight="true" outlineLevel="0" collapsed="false">
      <c r="B512" s="68"/>
      <c r="C512" s="3"/>
      <c r="D512" s="69"/>
      <c r="E512" s="79"/>
      <c r="F512" s="79"/>
      <c r="G512" s="80"/>
      <c r="H512" s="80"/>
      <c r="I512" s="80"/>
      <c r="J512" s="80"/>
      <c r="K512" s="97"/>
      <c r="L512" s="87"/>
      <c r="M512" s="87"/>
      <c r="N512" s="87"/>
      <c r="O512" s="74"/>
      <c r="P512" s="74"/>
      <c r="Q512" s="88"/>
      <c r="R512" s="85"/>
      <c r="S512" s="98"/>
    </row>
    <row r="513" s="67" customFormat="true" ht="18" hidden="false" customHeight="true" outlineLevel="0" collapsed="false">
      <c r="B513" s="68"/>
      <c r="C513" s="3"/>
      <c r="D513" s="69"/>
      <c r="E513" s="79"/>
      <c r="F513" s="79"/>
      <c r="G513" s="80"/>
      <c r="H513" s="80"/>
      <c r="I513" s="80"/>
      <c r="J513" s="80"/>
      <c r="K513" s="97"/>
      <c r="L513" s="87"/>
      <c r="M513" s="87"/>
      <c r="N513" s="87"/>
      <c r="O513" s="74"/>
      <c r="P513" s="74"/>
      <c r="Q513" s="88"/>
      <c r="R513" s="85"/>
      <c r="S513" s="98"/>
    </row>
    <row r="514" s="67" customFormat="true" ht="18" hidden="false" customHeight="true" outlineLevel="0" collapsed="false">
      <c r="B514" s="68"/>
      <c r="C514" s="3"/>
      <c r="D514" s="69"/>
      <c r="E514" s="79"/>
      <c r="F514" s="79"/>
      <c r="G514" s="80"/>
      <c r="H514" s="80"/>
      <c r="I514" s="80"/>
      <c r="J514" s="80"/>
      <c r="K514" s="97"/>
      <c r="L514" s="87"/>
      <c r="M514" s="87"/>
      <c r="N514" s="87"/>
      <c r="O514" s="74"/>
      <c r="P514" s="74"/>
      <c r="Q514" s="88"/>
      <c r="R514" s="85"/>
      <c r="S514" s="98"/>
    </row>
    <row r="515" s="67" customFormat="true" ht="18" hidden="false" customHeight="true" outlineLevel="0" collapsed="false">
      <c r="B515" s="68"/>
      <c r="C515" s="3"/>
      <c r="D515" s="69"/>
      <c r="E515" s="79"/>
      <c r="F515" s="79"/>
      <c r="G515" s="80"/>
      <c r="H515" s="80"/>
      <c r="I515" s="80"/>
      <c r="J515" s="80"/>
      <c r="K515" s="97"/>
      <c r="L515" s="87"/>
      <c r="M515" s="87"/>
      <c r="N515" s="87"/>
      <c r="O515" s="74"/>
      <c r="P515" s="74"/>
      <c r="Q515" s="88"/>
      <c r="R515" s="85"/>
      <c r="S515" s="98"/>
    </row>
    <row r="516" s="67" customFormat="true" ht="18" hidden="false" customHeight="true" outlineLevel="0" collapsed="false">
      <c r="B516" s="68"/>
      <c r="C516" s="3"/>
      <c r="D516" s="69"/>
      <c r="E516" s="79"/>
      <c r="F516" s="79"/>
      <c r="G516" s="80"/>
      <c r="H516" s="80"/>
      <c r="I516" s="80"/>
      <c r="J516" s="80"/>
      <c r="K516" s="97"/>
      <c r="L516" s="87"/>
      <c r="M516" s="87"/>
      <c r="N516" s="87"/>
      <c r="O516" s="74"/>
      <c r="P516" s="74"/>
      <c r="Q516" s="88"/>
      <c r="R516" s="85"/>
      <c r="S516" s="98"/>
    </row>
    <row r="517" s="67" customFormat="true" ht="18" hidden="false" customHeight="true" outlineLevel="0" collapsed="false">
      <c r="B517" s="68"/>
      <c r="C517" s="3"/>
      <c r="D517" s="69"/>
      <c r="E517" s="79"/>
      <c r="F517" s="79"/>
      <c r="G517" s="80"/>
      <c r="H517" s="80"/>
      <c r="I517" s="80"/>
      <c r="J517" s="80"/>
      <c r="K517" s="97"/>
      <c r="L517" s="87"/>
      <c r="M517" s="87"/>
      <c r="N517" s="87"/>
      <c r="O517" s="74"/>
      <c r="P517" s="74"/>
      <c r="Q517" s="88"/>
      <c r="R517" s="85"/>
      <c r="S517" s="98"/>
    </row>
    <row r="518" s="67" customFormat="true" ht="18" hidden="false" customHeight="true" outlineLevel="0" collapsed="false">
      <c r="B518" s="68"/>
      <c r="C518" s="3"/>
      <c r="D518" s="69"/>
      <c r="E518" s="79"/>
      <c r="F518" s="79"/>
      <c r="G518" s="80"/>
      <c r="H518" s="80"/>
      <c r="I518" s="80"/>
      <c r="J518" s="80"/>
      <c r="K518" s="97"/>
      <c r="L518" s="87"/>
      <c r="M518" s="87"/>
      <c r="N518" s="87"/>
      <c r="O518" s="74"/>
      <c r="P518" s="74"/>
      <c r="Q518" s="88"/>
      <c r="R518" s="85"/>
      <c r="S518" s="98"/>
    </row>
    <row r="519" s="67" customFormat="true" ht="18" hidden="false" customHeight="true" outlineLevel="0" collapsed="false">
      <c r="B519" s="68"/>
      <c r="C519" s="3"/>
      <c r="D519" s="69"/>
      <c r="E519" s="79"/>
      <c r="F519" s="79"/>
      <c r="G519" s="80"/>
      <c r="H519" s="80"/>
      <c r="I519" s="80"/>
      <c r="J519" s="80"/>
      <c r="K519" s="97"/>
      <c r="L519" s="87"/>
      <c r="M519" s="87"/>
      <c r="N519" s="87"/>
      <c r="O519" s="74"/>
      <c r="P519" s="74"/>
      <c r="Q519" s="88"/>
      <c r="R519" s="85"/>
      <c r="S519" s="98"/>
    </row>
    <row r="520" s="67" customFormat="true" ht="18" hidden="false" customHeight="true" outlineLevel="0" collapsed="false">
      <c r="B520" s="68"/>
      <c r="C520" s="3"/>
      <c r="D520" s="69"/>
      <c r="E520" s="79"/>
      <c r="F520" s="79"/>
      <c r="G520" s="80"/>
      <c r="H520" s="80"/>
      <c r="I520" s="80"/>
      <c r="J520" s="80"/>
      <c r="K520" s="97"/>
      <c r="L520" s="87"/>
      <c r="M520" s="87"/>
      <c r="N520" s="87"/>
      <c r="O520" s="74"/>
      <c r="P520" s="74"/>
      <c r="Q520" s="88"/>
      <c r="R520" s="85"/>
      <c r="S520" s="98"/>
    </row>
    <row r="521" s="67" customFormat="true" ht="18" hidden="false" customHeight="true" outlineLevel="0" collapsed="false">
      <c r="B521" s="68"/>
      <c r="C521" s="3"/>
      <c r="D521" s="69"/>
      <c r="E521" s="79"/>
      <c r="F521" s="79"/>
      <c r="G521" s="80"/>
      <c r="H521" s="80"/>
      <c r="I521" s="80"/>
      <c r="J521" s="80"/>
      <c r="K521" s="97"/>
      <c r="L521" s="87"/>
      <c r="M521" s="87"/>
      <c r="N521" s="87"/>
      <c r="O521" s="74"/>
      <c r="P521" s="74"/>
      <c r="Q521" s="88"/>
      <c r="R521" s="85"/>
      <c r="S521" s="98"/>
    </row>
    <row r="522" s="67" customFormat="true" ht="18" hidden="false" customHeight="true" outlineLevel="0" collapsed="false">
      <c r="B522" s="68"/>
      <c r="C522" s="3"/>
      <c r="D522" s="69"/>
      <c r="E522" s="79"/>
      <c r="F522" s="79"/>
      <c r="G522" s="80"/>
      <c r="H522" s="80"/>
      <c r="I522" s="80"/>
      <c r="J522" s="80"/>
      <c r="K522" s="97"/>
      <c r="L522" s="87"/>
      <c r="M522" s="87"/>
      <c r="N522" s="87"/>
      <c r="O522" s="74"/>
      <c r="P522" s="74"/>
      <c r="Q522" s="88"/>
      <c r="R522" s="85"/>
      <c r="S522" s="98"/>
    </row>
    <row r="523" s="67" customFormat="true" ht="18" hidden="false" customHeight="true" outlineLevel="0" collapsed="false">
      <c r="B523" s="68"/>
      <c r="C523" s="3"/>
      <c r="D523" s="69"/>
      <c r="E523" s="79"/>
      <c r="F523" s="79"/>
      <c r="G523" s="80"/>
      <c r="H523" s="80"/>
      <c r="I523" s="80"/>
      <c r="J523" s="80"/>
      <c r="K523" s="97"/>
      <c r="L523" s="87"/>
      <c r="M523" s="87"/>
      <c r="N523" s="87"/>
      <c r="O523" s="74"/>
      <c r="P523" s="74"/>
      <c r="Q523" s="88"/>
      <c r="R523" s="85"/>
      <c r="S523" s="98"/>
    </row>
    <row r="524" s="67" customFormat="true" ht="18" hidden="false" customHeight="true" outlineLevel="0" collapsed="false">
      <c r="B524" s="68"/>
      <c r="C524" s="3"/>
      <c r="D524" s="69"/>
      <c r="E524" s="79"/>
      <c r="F524" s="79"/>
      <c r="G524" s="80"/>
      <c r="H524" s="80"/>
      <c r="I524" s="80"/>
      <c r="J524" s="80"/>
      <c r="K524" s="97"/>
      <c r="L524" s="87"/>
      <c r="M524" s="87"/>
      <c r="N524" s="87"/>
      <c r="O524" s="74"/>
      <c r="P524" s="74"/>
      <c r="Q524" s="88"/>
      <c r="R524" s="85"/>
      <c r="S524" s="98"/>
    </row>
    <row r="525" s="67" customFormat="true" ht="18" hidden="false" customHeight="true" outlineLevel="0" collapsed="false">
      <c r="B525" s="68"/>
      <c r="C525" s="3"/>
      <c r="D525" s="69"/>
      <c r="E525" s="79"/>
      <c r="F525" s="79"/>
      <c r="G525" s="80"/>
      <c r="H525" s="80"/>
      <c r="I525" s="80"/>
      <c r="J525" s="80"/>
      <c r="K525" s="97"/>
      <c r="L525" s="87"/>
      <c r="M525" s="87"/>
      <c r="N525" s="87"/>
      <c r="O525" s="74"/>
      <c r="P525" s="74"/>
      <c r="Q525" s="88"/>
      <c r="R525" s="85"/>
      <c r="S525" s="98"/>
    </row>
    <row r="526" s="67" customFormat="true" ht="18" hidden="false" customHeight="true" outlineLevel="0" collapsed="false">
      <c r="B526" s="68"/>
      <c r="C526" s="3"/>
      <c r="D526" s="69"/>
      <c r="E526" s="79"/>
      <c r="F526" s="79"/>
      <c r="G526" s="80"/>
      <c r="H526" s="80"/>
      <c r="I526" s="80"/>
      <c r="J526" s="80"/>
      <c r="K526" s="97"/>
      <c r="L526" s="87"/>
      <c r="M526" s="87"/>
      <c r="N526" s="87"/>
      <c r="O526" s="74"/>
      <c r="P526" s="74"/>
      <c r="Q526" s="88"/>
      <c r="R526" s="85"/>
      <c r="S526" s="98"/>
    </row>
    <row r="527" s="67" customFormat="true" ht="18" hidden="false" customHeight="true" outlineLevel="0" collapsed="false">
      <c r="B527" s="68"/>
      <c r="C527" s="3"/>
      <c r="D527" s="69"/>
      <c r="E527" s="79"/>
      <c r="F527" s="79"/>
      <c r="G527" s="80"/>
      <c r="H527" s="80"/>
      <c r="I527" s="80"/>
      <c r="J527" s="80"/>
      <c r="K527" s="97"/>
      <c r="L527" s="87"/>
      <c r="M527" s="87"/>
      <c r="N527" s="87"/>
      <c r="O527" s="74"/>
      <c r="P527" s="74"/>
      <c r="Q527" s="88"/>
      <c r="R527" s="85"/>
      <c r="S527" s="98"/>
    </row>
    <row r="528" s="67" customFormat="true" ht="18" hidden="false" customHeight="true" outlineLevel="0" collapsed="false">
      <c r="B528" s="68"/>
      <c r="C528" s="3"/>
      <c r="D528" s="69"/>
      <c r="E528" s="79"/>
      <c r="F528" s="79"/>
      <c r="G528" s="80"/>
      <c r="H528" s="80"/>
      <c r="I528" s="80"/>
      <c r="J528" s="80"/>
      <c r="K528" s="97"/>
      <c r="L528" s="87"/>
      <c r="M528" s="87"/>
      <c r="N528" s="87"/>
      <c r="O528" s="74"/>
      <c r="P528" s="74"/>
      <c r="Q528" s="88"/>
      <c r="R528" s="85"/>
      <c r="S528" s="98"/>
    </row>
    <row r="529" s="67" customFormat="true" ht="18" hidden="false" customHeight="true" outlineLevel="0" collapsed="false">
      <c r="B529" s="68"/>
      <c r="C529" s="3"/>
      <c r="D529" s="69"/>
      <c r="E529" s="79"/>
      <c r="F529" s="79"/>
      <c r="G529" s="80"/>
      <c r="H529" s="80"/>
      <c r="I529" s="80"/>
      <c r="J529" s="80"/>
      <c r="K529" s="97"/>
      <c r="L529" s="87"/>
      <c r="M529" s="87"/>
      <c r="N529" s="87"/>
      <c r="O529" s="74"/>
      <c r="P529" s="74"/>
      <c r="Q529" s="88"/>
      <c r="R529" s="85"/>
      <c r="S529" s="98"/>
    </row>
    <row r="530" s="67" customFormat="true" ht="18" hidden="false" customHeight="true" outlineLevel="0" collapsed="false">
      <c r="B530" s="68"/>
      <c r="C530" s="3"/>
      <c r="D530" s="69"/>
      <c r="E530" s="79"/>
      <c r="F530" s="79"/>
      <c r="G530" s="80"/>
      <c r="H530" s="80"/>
      <c r="I530" s="80"/>
      <c r="J530" s="80"/>
      <c r="K530" s="97"/>
      <c r="L530" s="87"/>
      <c r="M530" s="87"/>
      <c r="N530" s="87"/>
      <c r="O530" s="74"/>
      <c r="P530" s="74"/>
      <c r="Q530" s="88"/>
      <c r="R530" s="85"/>
      <c r="S530" s="98"/>
    </row>
    <row r="531" s="67" customFormat="true" ht="18" hidden="false" customHeight="true" outlineLevel="0" collapsed="false">
      <c r="B531" s="68"/>
      <c r="C531" s="3"/>
      <c r="D531" s="69"/>
      <c r="E531" s="79"/>
      <c r="F531" s="79"/>
      <c r="G531" s="80"/>
      <c r="H531" s="80"/>
      <c r="I531" s="80"/>
      <c r="J531" s="80"/>
      <c r="K531" s="97"/>
      <c r="L531" s="87"/>
      <c r="M531" s="87"/>
      <c r="N531" s="87"/>
      <c r="O531" s="74"/>
      <c r="P531" s="74"/>
      <c r="Q531" s="88"/>
      <c r="R531" s="85"/>
      <c r="S531" s="98"/>
    </row>
    <row r="532" s="67" customFormat="true" ht="18" hidden="false" customHeight="true" outlineLevel="0" collapsed="false">
      <c r="B532" s="68"/>
      <c r="C532" s="3"/>
      <c r="D532" s="69"/>
      <c r="E532" s="79"/>
      <c r="F532" s="79"/>
      <c r="G532" s="80"/>
      <c r="H532" s="80"/>
      <c r="I532" s="80"/>
      <c r="J532" s="80"/>
      <c r="K532" s="97"/>
      <c r="L532" s="87"/>
      <c r="M532" s="87"/>
      <c r="N532" s="87"/>
      <c r="O532" s="74"/>
      <c r="P532" s="74"/>
      <c r="Q532" s="88"/>
      <c r="R532" s="85"/>
      <c r="S532" s="98"/>
    </row>
    <row r="533" s="67" customFormat="true" ht="18" hidden="false" customHeight="true" outlineLevel="0" collapsed="false">
      <c r="B533" s="68"/>
      <c r="C533" s="3"/>
      <c r="D533" s="69"/>
      <c r="E533" s="79"/>
      <c r="F533" s="79"/>
      <c r="G533" s="80"/>
      <c r="H533" s="80"/>
      <c r="I533" s="80"/>
      <c r="J533" s="80"/>
      <c r="K533" s="97"/>
      <c r="L533" s="87"/>
      <c r="M533" s="87"/>
      <c r="N533" s="87"/>
      <c r="O533" s="74"/>
      <c r="P533" s="74"/>
      <c r="Q533" s="88"/>
      <c r="R533" s="85"/>
      <c r="S533" s="98"/>
    </row>
    <row r="534" s="67" customFormat="true" ht="18" hidden="false" customHeight="true" outlineLevel="0" collapsed="false">
      <c r="B534" s="68"/>
      <c r="C534" s="3"/>
      <c r="D534" s="69"/>
      <c r="E534" s="79"/>
      <c r="F534" s="79"/>
      <c r="G534" s="80"/>
      <c r="H534" s="80"/>
      <c r="I534" s="80"/>
      <c r="J534" s="80"/>
      <c r="K534" s="97"/>
      <c r="L534" s="87"/>
      <c r="M534" s="87"/>
      <c r="N534" s="87"/>
      <c r="O534" s="74"/>
      <c r="P534" s="74"/>
      <c r="Q534" s="88"/>
      <c r="R534" s="85"/>
      <c r="S534" s="98"/>
    </row>
    <row r="535" s="67" customFormat="true" ht="18" hidden="false" customHeight="true" outlineLevel="0" collapsed="false">
      <c r="B535" s="68"/>
      <c r="C535" s="3"/>
      <c r="D535" s="69"/>
      <c r="E535" s="79"/>
      <c r="F535" s="79"/>
      <c r="G535" s="80"/>
      <c r="H535" s="80"/>
      <c r="I535" s="80"/>
      <c r="J535" s="80"/>
      <c r="K535" s="97"/>
      <c r="L535" s="87"/>
      <c r="M535" s="87"/>
      <c r="N535" s="87"/>
      <c r="O535" s="74"/>
      <c r="P535" s="74"/>
      <c r="Q535" s="88"/>
      <c r="R535" s="85"/>
      <c r="S535" s="98"/>
    </row>
    <row r="536" s="67" customFormat="true" ht="18" hidden="false" customHeight="true" outlineLevel="0" collapsed="false">
      <c r="B536" s="68"/>
      <c r="C536" s="3"/>
      <c r="D536" s="69"/>
      <c r="E536" s="79"/>
      <c r="F536" s="79"/>
      <c r="G536" s="80"/>
      <c r="H536" s="80"/>
      <c r="I536" s="80"/>
      <c r="J536" s="80"/>
      <c r="K536" s="97"/>
      <c r="L536" s="87"/>
      <c r="M536" s="87"/>
      <c r="N536" s="87"/>
      <c r="O536" s="74"/>
      <c r="P536" s="74"/>
      <c r="Q536" s="88"/>
      <c r="R536" s="85"/>
      <c r="S536" s="98"/>
    </row>
    <row r="537" s="67" customFormat="true" ht="18" hidden="false" customHeight="true" outlineLevel="0" collapsed="false">
      <c r="B537" s="68"/>
      <c r="C537" s="3"/>
      <c r="D537" s="69"/>
      <c r="E537" s="79"/>
      <c r="F537" s="79"/>
      <c r="G537" s="80"/>
      <c r="H537" s="80"/>
      <c r="I537" s="80"/>
      <c r="J537" s="80"/>
      <c r="K537" s="97"/>
      <c r="L537" s="87"/>
      <c r="M537" s="87"/>
      <c r="N537" s="87"/>
      <c r="O537" s="74"/>
      <c r="P537" s="74"/>
      <c r="Q537" s="88"/>
      <c r="R537" s="85"/>
      <c r="S537" s="98"/>
    </row>
    <row r="538" s="67" customFormat="true" ht="18" hidden="false" customHeight="true" outlineLevel="0" collapsed="false">
      <c r="B538" s="68"/>
      <c r="C538" s="3"/>
      <c r="D538" s="69"/>
      <c r="E538" s="79"/>
      <c r="F538" s="79"/>
      <c r="G538" s="80"/>
      <c r="H538" s="80"/>
      <c r="I538" s="80"/>
      <c r="J538" s="80"/>
      <c r="K538" s="97"/>
      <c r="L538" s="87"/>
      <c r="M538" s="87"/>
      <c r="N538" s="87"/>
      <c r="O538" s="74"/>
      <c r="P538" s="74"/>
      <c r="Q538" s="88"/>
      <c r="R538" s="85"/>
      <c r="S538" s="98"/>
    </row>
    <row r="539" s="67" customFormat="true" ht="18" hidden="false" customHeight="true" outlineLevel="0" collapsed="false">
      <c r="B539" s="68"/>
      <c r="C539" s="3"/>
      <c r="D539" s="69"/>
      <c r="E539" s="79"/>
      <c r="F539" s="79"/>
      <c r="G539" s="80"/>
      <c r="H539" s="80"/>
      <c r="I539" s="80"/>
      <c r="J539" s="80"/>
      <c r="K539" s="97"/>
      <c r="L539" s="87"/>
      <c r="M539" s="87"/>
      <c r="N539" s="87"/>
      <c r="O539" s="74"/>
      <c r="P539" s="74"/>
      <c r="Q539" s="88"/>
      <c r="R539" s="85"/>
      <c r="S539" s="98"/>
    </row>
    <row r="540" s="67" customFormat="true" ht="18" hidden="false" customHeight="true" outlineLevel="0" collapsed="false">
      <c r="B540" s="68"/>
      <c r="C540" s="3"/>
      <c r="D540" s="69"/>
      <c r="E540" s="79"/>
      <c r="F540" s="79"/>
      <c r="G540" s="80"/>
      <c r="H540" s="80"/>
      <c r="I540" s="80"/>
      <c r="J540" s="80"/>
      <c r="K540" s="97"/>
      <c r="L540" s="87"/>
      <c r="M540" s="87"/>
      <c r="N540" s="87"/>
      <c r="O540" s="74"/>
      <c r="P540" s="74"/>
      <c r="Q540" s="88"/>
      <c r="R540" s="85"/>
      <c r="S540" s="98"/>
    </row>
    <row r="541" s="67" customFormat="true" ht="18" hidden="false" customHeight="true" outlineLevel="0" collapsed="false">
      <c r="B541" s="68"/>
      <c r="C541" s="3"/>
      <c r="D541" s="69"/>
      <c r="E541" s="79"/>
      <c r="F541" s="79"/>
      <c r="G541" s="80"/>
      <c r="H541" s="80"/>
      <c r="I541" s="80"/>
      <c r="J541" s="80"/>
      <c r="K541" s="97"/>
      <c r="L541" s="87"/>
      <c r="M541" s="87"/>
      <c r="N541" s="87"/>
      <c r="O541" s="74"/>
      <c r="P541" s="74"/>
      <c r="Q541" s="88"/>
      <c r="R541" s="85"/>
      <c r="S541" s="98"/>
    </row>
    <row r="542" s="67" customFormat="true" ht="18" hidden="false" customHeight="true" outlineLevel="0" collapsed="false">
      <c r="B542" s="68"/>
      <c r="C542" s="3"/>
      <c r="D542" s="69"/>
      <c r="E542" s="79"/>
      <c r="F542" s="79"/>
      <c r="G542" s="80"/>
      <c r="H542" s="80"/>
      <c r="I542" s="80"/>
      <c r="J542" s="80"/>
      <c r="K542" s="97"/>
      <c r="L542" s="87"/>
      <c r="M542" s="87"/>
      <c r="N542" s="87"/>
      <c r="O542" s="74"/>
      <c r="P542" s="74"/>
      <c r="Q542" s="88"/>
      <c r="R542" s="85"/>
      <c r="S542" s="98"/>
    </row>
    <row r="543" s="67" customFormat="true" ht="18" hidden="false" customHeight="true" outlineLevel="0" collapsed="false">
      <c r="B543" s="68"/>
      <c r="C543" s="3"/>
      <c r="D543" s="69"/>
      <c r="E543" s="79"/>
      <c r="F543" s="79"/>
      <c r="G543" s="80"/>
      <c r="H543" s="80"/>
      <c r="I543" s="80"/>
      <c r="J543" s="80"/>
      <c r="K543" s="97"/>
      <c r="L543" s="87"/>
      <c r="M543" s="87"/>
      <c r="N543" s="87"/>
      <c r="O543" s="74"/>
      <c r="P543" s="74"/>
      <c r="Q543" s="88"/>
      <c r="R543" s="85"/>
      <c r="S543" s="98"/>
    </row>
    <row r="544" s="67" customFormat="true" ht="18" hidden="false" customHeight="true" outlineLevel="0" collapsed="false">
      <c r="B544" s="68"/>
      <c r="C544" s="3"/>
      <c r="D544" s="69"/>
      <c r="E544" s="79"/>
      <c r="F544" s="79"/>
      <c r="G544" s="80"/>
      <c r="H544" s="80"/>
      <c r="I544" s="80"/>
      <c r="J544" s="80"/>
      <c r="K544" s="97"/>
      <c r="L544" s="87"/>
      <c r="M544" s="87"/>
      <c r="N544" s="87"/>
      <c r="O544" s="74"/>
      <c r="P544" s="74"/>
      <c r="Q544" s="88"/>
      <c r="R544" s="85"/>
      <c r="S544" s="98"/>
    </row>
    <row r="545" s="67" customFormat="true" ht="18" hidden="false" customHeight="true" outlineLevel="0" collapsed="false">
      <c r="B545" s="68"/>
      <c r="C545" s="3"/>
      <c r="D545" s="69"/>
      <c r="E545" s="79"/>
      <c r="F545" s="79"/>
      <c r="G545" s="80"/>
      <c r="H545" s="80"/>
      <c r="I545" s="80"/>
      <c r="J545" s="80"/>
      <c r="K545" s="97"/>
      <c r="L545" s="87"/>
      <c r="M545" s="87"/>
      <c r="N545" s="87"/>
      <c r="O545" s="74"/>
      <c r="P545" s="74"/>
      <c r="Q545" s="88"/>
      <c r="R545" s="85"/>
      <c r="S545" s="98"/>
    </row>
    <row r="546" s="67" customFormat="true" ht="18" hidden="false" customHeight="true" outlineLevel="0" collapsed="false">
      <c r="B546" s="68"/>
      <c r="C546" s="3"/>
      <c r="D546" s="69"/>
      <c r="E546" s="79"/>
      <c r="F546" s="79"/>
      <c r="G546" s="80"/>
      <c r="H546" s="80"/>
      <c r="I546" s="80"/>
      <c r="J546" s="80"/>
      <c r="K546" s="97"/>
      <c r="L546" s="87"/>
      <c r="M546" s="87"/>
      <c r="N546" s="87"/>
      <c r="O546" s="74"/>
      <c r="P546" s="74"/>
      <c r="Q546" s="88"/>
      <c r="R546" s="85"/>
      <c r="S546" s="98"/>
    </row>
    <row r="547" s="67" customFormat="true" ht="18" hidden="false" customHeight="true" outlineLevel="0" collapsed="false">
      <c r="B547" s="68"/>
      <c r="C547" s="3"/>
      <c r="D547" s="69"/>
      <c r="E547" s="79"/>
      <c r="F547" s="79"/>
      <c r="G547" s="80"/>
      <c r="H547" s="80"/>
      <c r="I547" s="80"/>
      <c r="J547" s="80"/>
      <c r="K547" s="97"/>
      <c r="L547" s="87"/>
      <c r="M547" s="87"/>
      <c r="N547" s="87"/>
      <c r="O547" s="74"/>
      <c r="P547" s="74"/>
      <c r="Q547" s="88"/>
      <c r="R547" s="85"/>
      <c r="S547" s="98"/>
    </row>
    <row r="548" s="67" customFormat="true" ht="18" hidden="false" customHeight="true" outlineLevel="0" collapsed="false">
      <c r="B548" s="68"/>
      <c r="C548" s="3"/>
      <c r="D548" s="69"/>
      <c r="E548" s="79"/>
      <c r="F548" s="79"/>
      <c r="G548" s="80"/>
      <c r="H548" s="80"/>
      <c r="I548" s="80"/>
      <c r="J548" s="80"/>
      <c r="K548" s="97"/>
      <c r="L548" s="87"/>
      <c r="M548" s="87"/>
      <c r="N548" s="87"/>
      <c r="O548" s="74"/>
      <c r="P548" s="74"/>
      <c r="Q548" s="88"/>
      <c r="R548" s="85"/>
      <c r="S548" s="98"/>
    </row>
    <row r="549" s="67" customFormat="true" ht="18" hidden="false" customHeight="true" outlineLevel="0" collapsed="false">
      <c r="B549" s="68"/>
      <c r="C549" s="3"/>
      <c r="D549" s="69"/>
      <c r="E549" s="79"/>
      <c r="F549" s="79"/>
      <c r="G549" s="80"/>
      <c r="H549" s="80"/>
      <c r="I549" s="80"/>
      <c r="J549" s="80"/>
      <c r="K549" s="97"/>
      <c r="L549" s="87"/>
      <c r="M549" s="87"/>
      <c r="N549" s="87"/>
      <c r="O549" s="74"/>
      <c r="P549" s="74"/>
      <c r="Q549" s="88"/>
      <c r="R549" s="85"/>
      <c r="S549" s="98"/>
    </row>
    <row r="550" s="67" customFormat="true" ht="18" hidden="false" customHeight="true" outlineLevel="0" collapsed="false">
      <c r="B550" s="68"/>
      <c r="C550" s="3"/>
      <c r="D550" s="69"/>
      <c r="E550" s="79"/>
      <c r="F550" s="79"/>
      <c r="G550" s="80"/>
      <c r="H550" s="80"/>
      <c r="I550" s="80"/>
      <c r="J550" s="80"/>
      <c r="K550" s="97"/>
      <c r="L550" s="87"/>
      <c r="M550" s="87"/>
      <c r="N550" s="87"/>
      <c r="O550" s="74"/>
      <c r="P550" s="74"/>
      <c r="Q550" s="88"/>
      <c r="R550" s="85"/>
      <c r="S550" s="98"/>
    </row>
    <row r="551" s="67" customFormat="true" ht="18" hidden="false" customHeight="true" outlineLevel="0" collapsed="false">
      <c r="B551" s="68"/>
      <c r="C551" s="3"/>
      <c r="D551" s="69"/>
      <c r="E551" s="79"/>
      <c r="F551" s="79"/>
      <c r="G551" s="80"/>
      <c r="H551" s="80"/>
      <c r="I551" s="80"/>
      <c r="J551" s="80"/>
      <c r="K551" s="97"/>
      <c r="L551" s="87"/>
      <c r="M551" s="87"/>
      <c r="N551" s="87"/>
      <c r="O551" s="74"/>
      <c r="P551" s="74"/>
      <c r="Q551" s="88"/>
      <c r="R551" s="85"/>
      <c r="S551" s="98"/>
    </row>
    <row r="552" s="67" customFormat="true" ht="18" hidden="false" customHeight="true" outlineLevel="0" collapsed="false">
      <c r="B552" s="68"/>
      <c r="C552" s="3"/>
      <c r="D552" s="69"/>
      <c r="E552" s="79"/>
      <c r="F552" s="79"/>
      <c r="G552" s="80"/>
      <c r="H552" s="80"/>
      <c r="I552" s="80"/>
      <c r="J552" s="80"/>
      <c r="K552" s="97"/>
      <c r="L552" s="87"/>
      <c r="M552" s="87"/>
      <c r="N552" s="87"/>
      <c r="O552" s="74"/>
      <c r="P552" s="74"/>
      <c r="Q552" s="88"/>
      <c r="R552" s="85"/>
      <c r="S552" s="98"/>
    </row>
    <row r="553" s="67" customFormat="true" ht="18" hidden="false" customHeight="true" outlineLevel="0" collapsed="false">
      <c r="B553" s="68"/>
      <c r="C553" s="3"/>
      <c r="D553" s="69"/>
      <c r="E553" s="79"/>
      <c r="F553" s="79"/>
      <c r="G553" s="80"/>
      <c r="H553" s="80"/>
      <c r="I553" s="80"/>
      <c r="J553" s="80"/>
      <c r="K553" s="97"/>
      <c r="L553" s="87"/>
      <c r="M553" s="87"/>
      <c r="N553" s="87"/>
      <c r="O553" s="74"/>
      <c r="P553" s="74"/>
      <c r="Q553" s="88"/>
      <c r="R553" s="85"/>
      <c r="S553" s="98"/>
    </row>
    <row r="554" s="67" customFormat="true" ht="18" hidden="false" customHeight="true" outlineLevel="0" collapsed="false">
      <c r="B554" s="68"/>
      <c r="C554" s="3"/>
      <c r="D554" s="69"/>
      <c r="E554" s="79"/>
      <c r="F554" s="79"/>
      <c r="G554" s="80"/>
      <c r="H554" s="80"/>
      <c r="I554" s="80"/>
      <c r="J554" s="80"/>
      <c r="K554" s="97"/>
      <c r="L554" s="87"/>
      <c r="M554" s="87"/>
      <c r="N554" s="87"/>
      <c r="O554" s="74"/>
      <c r="P554" s="74"/>
      <c r="Q554" s="88"/>
      <c r="R554" s="85"/>
      <c r="S554" s="98"/>
    </row>
    <row r="555" s="67" customFormat="true" ht="18" hidden="false" customHeight="true" outlineLevel="0" collapsed="false">
      <c r="B555" s="68"/>
      <c r="C555" s="3"/>
      <c r="D555" s="69"/>
      <c r="E555" s="79"/>
      <c r="F555" s="79"/>
      <c r="G555" s="80"/>
      <c r="H555" s="80"/>
      <c r="I555" s="80"/>
      <c r="J555" s="80"/>
      <c r="K555" s="97"/>
      <c r="L555" s="87"/>
      <c r="M555" s="87"/>
      <c r="N555" s="87"/>
      <c r="O555" s="74"/>
      <c r="P555" s="74"/>
      <c r="Q555" s="88"/>
      <c r="R555" s="85"/>
      <c r="S555" s="98"/>
    </row>
    <row r="556" s="67" customFormat="true" ht="18" hidden="false" customHeight="true" outlineLevel="0" collapsed="false">
      <c r="B556" s="68"/>
      <c r="C556" s="3"/>
      <c r="D556" s="69"/>
      <c r="E556" s="79"/>
      <c r="F556" s="79"/>
      <c r="G556" s="80"/>
      <c r="H556" s="80"/>
      <c r="I556" s="80"/>
      <c r="J556" s="80"/>
      <c r="K556" s="97"/>
      <c r="L556" s="87"/>
      <c r="M556" s="87"/>
      <c r="N556" s="87"/>
      <c r="O556" s="74"/>
      <c r="P556" s="74"/>
      <c r="Q556" s="88"/>
      <c r="R556" s="85"/>
      <c r="S556" s="98"/>
    </row>
    <row r="557" s="67" customFormat="true" ht="18" hidden="false" customHeight="true" outlineLevel="0" collapsed="false">
      <c r="B557" s="68"/>
      <c r="C557" s="3"/>
      <c r="D557" s="69"/>
      <c r="E557" s="79"/>
      <c r="F557" s="79"/>
      <c r="G557" s="80"/>
      <c r="H557" s="80"/>
      <c r="I557" s="80"/>
      <c r="J557" s="80"/>
      <c r="K557" s="97"/>
      <c r="L557" s="87"/>
      <c r="M557" s="87"/>
      <c r="N557" s="87"/>
      <c r="O557" s="74"/>
      <c r="P557" s="74"/>
      <c r="Q557" s="88"/>
      <c r="R557" s="85"/>
      <c r="S557" s="98"/>
    </row>
    <row r="558" s="67" customFormat="true" ht="18" hidden="false" customHeight="true" outlineLevel="0" collapsed="false">
      <c r="B558" s="68"/>
      <c r="C558" s="3"/>
      <c r="D558" s="69"/>
      <c r="E558" s="79"/>
      <c r="F558" s="79"/>
      <c r="G558" s="80"/>
      <c r="H558" s="80"/>
      <c r="I558" s="80"/>
      <c r="J558" s="80"/>
      <c r="K558" s="97"/>
      <c r="L558" s="87"/>
      <c r="M558" s="87"/>
      <c r="N558" s="87"/>
      <c r="O558" s="74"/>
      <c r="P558" s="74"/>
      <c r="Q558" s="88"/>
      <c r="R558" s="85"/>
      <c r="S558" s="98"/>
    </row>
    <row r="559" s="67" customFormat="true" ht="18" hidden="false" customHeight="true" outlineLevel="0" collapsed="false">
      <c r="B559" s="68"/>
      <c r="C559" s="3"/>
      <c r="D559" s="69"/>
      <c r="E559" s="79"/>
      <c r="F559" s="79"/>
      <c r="G559" s="80"/>
      <c r="H559" s="80"/>
      <c r="I559" s="80"/>
      <c r="J559" s="80"/>
      <c r="K559" s="97"/>
      <c r="L559" s="87"/>
      <c r="M559" s="87"/>
      <c r="N559" s="87"/>
      <c r="O559" s="74"/>
      <c r="P559" s="74"/>
      <c r="Q559" s="88"/>
      <c r="R559" s="85"/>
      <c r="S559" s="98"/>
    </row>
    <row r="560" s="67" customFormat="true" ht="18" hidden="false" customHeight="true" outlineLevel="0" collapsed="false">
      <c r="B560" s="68"/>
      <c r="C560" s="3"/>
      <c r="D560" s="69"/>
      <c r="E560" s="79"/>
      <c r="F560" s="79"/>
      <c r="G560" s="80"/>
      <c r="H560" s="80"/>
      <c r="I560" s="80"/>
      <c r="J560" s="80"/>
      <c r="K560" s="97"/>
      <c r="L560" s="87"/>
      <c r="M560" s="87"/>
      <c r="N560" s="87"/>
      <c r="O560" s="74"/>
      <c r="P560" s="74"/>
      <c r="Q560" s="88"/>
      <c r="R560" s="85"/>
      <c r="S560" s="98"/>
    </row>
    <row r="561" s="67" customFormat="true" ht="18" hidden="false" customHeight="true" outlineLevel="0" collapsed="false">
      <c r="B561" s="68"/>
      <c r="C561" s="3"/>
      <c r="D561" s="69"/>
      <c r="E561" s="79"/>
      <c r="F561" s="79"/>
      <c r="G561" s="80"/>
      <c r="H561" s="80"/>
      <c r="I561" s="80"/>
      <c r="J561" s="80"/>
      <c r="K561" s="97"/>
      <c r="L561" s="87"/>
      <c r="M561" s="87"/>
      <c r="N561" s="87"/>
      <c r="O561" s="74"/>
      <c r="P561" s="74"/>
      <c r="Q561" s="88"/>
      <c r="R561" s="85"/>
      <c r="S561" s="98"/>
    </row>
    <row r="562" s="67" customFormat="true" ht="18" hidden="false" customHeight="true" outlineLevel="0" collapsed="false">
      <c r="B562" s="68"/>
      <c r="C562" s="3"/>
      <c r="D562" s="69"/>
      <c r="E562" s="79"/>
      <c r="F562" s="79"/>
      <c r="G562" s="80"/>
      <c r="H562" s="80"/>
      <c r="I562" s="80"/>
      <c r="J562" s="80"/>
      <c r="K562" s="97"/>
      <c r="L562" s="87"/>
      <c r="M562" s="87"/>
      <c r="N562" s="87"/>
      <c r="O562" s="74"/>
      <c r="P562" s="74"/>
      <c r="Q562" s="88"/>
      <c r="R562" s="85"/>
      <c r="S562" s="98"/>
    </row>
    <row r="563" s="67" customFormat="true" ht="18" hidden="false" customHeight="true" outlineLevel="0" collapsed="false">
      <c r="B563" s="68"/>
      <c r="C563" s="3"/>
      <c r="D563" s="69"/>
      <c r="E563" s="79"/>
      <c r="F563" s="79"/>
      <c r="G563" s="80"/>
      <c r="H563" s="80"/>
      <c r="I563" s="80"/>
      <c r="J563" s="80"/>
      <c r="K563" s="97"/>
      <c r="L563" s="87"/>
      <c r="M563" s="87"/>
      <c r="N563" s="87"/>
      <c r="O563" s="74"/>
      <c r="P563" s="74"/>
      <c r="Q563" s="88"/>
      <c r="R563" s="85"/>
      <c r="S563" s="98"/>
    </row>
    <row r="564" s="67" customFormat="true" ht="18" hidden="false" customHeight="true" outlineLevel="0" collapsed="false">
      <c r="B564" s="68"/>
      <c r="C564" s="3"/>
      <c r="D564" s="69"/>
      <c r="E564" s="79"/>
      <c r="F564" s="79"/>
      <c r="G564" s="80"/>
      <c r="H564" s="80"/>
      <c r="I564" s="80"/>
      <c r="J564" s="80"/>
      <c r="K564" s="97"/>
      <c r="L564" s="87"/>
      <c r="M564" s="87"/>
      <c r="N564" s="87"/>
      <c r="O564" s="74"/>
      <c r="P564" s="74"/>
      <c r="Q564" s="88"/>
      <c r="R564" s="85"/>
      <c r="S564" s="98"/>
    </row>
    <row r="565" s="67" customFormat="true" ht="18" hidden="false" customHeight="true" outlineLevel="0" collapsed="false">
      <c r="B565" s="68"/>
      <c r="C565" s="3"/>
      <c r="D565" s="69"/>
      <c r="E565" s="79"/>
      <c r="F565" s="79"/>
      <c r="G565" s="80"/>
      <c r="H565" s="80"/>
      <c r="I565" s="80"/>
      <c r="J565" s="80"/>
      <c r="K565" s="97"/>
      <c r="L565" s="87"/>
      <c r="M565" s="87"/>
      <c r="N565" s="87"/>
      <c r="O565" s="74"/>
      <c r="P565" s="74"/>
      <c r="Q565" s="88"/>
      <c r="R565" s="85"/>
      <c r="S565" s="98"/>
    </row>
    <row r="566" s="67" customFormat="true" ht="18" hidden="false" customHeight="true" outlineLevel="0" collapsed="false">
      <c r="B566" s="68"/>
      <c r="C566" s="3"/>
      <c r="D566" s="69"/>
      <c r="E566" s="79"/>
      <c r="F566" s="79"/>
      <c r="G566" s="80"/>
      <c r="H566" s="80"/>
      <c r="I566" s="80"/>
      <c r="J566" s="80"/>
      <c r="K566" s="97"/>
      <c r="L566" s="87"/>
      <c r="M566" s="87"/>
      <c r="N566" s="87"/>
      <c r="O566" s="74"/>
      <c r="P566" s="74"/>
      <c r="Q566" s="88"/>
      <c r="R566" s="85"/>
      <c r="S566" s="98"/>
    </row>
    <row r="567" s="67" customFormat="true" ht="18" hidden="false" customHeight="true" outlineLevel="0" collapsed="false">
      <c r="B567" s="68"/>
      <c r="C567" s="3"/>
      <c r="D567" s="69"/>
      <c r="E567" s="79"/>
      <c r="F567" s="79"/>
      <c r="G567" s="80"/>
      <c r="H567" s="80"/>
      <c r="I567" s="80"/>
      <c r="J567" s="80"/>
      <c r="K567" s="97"/>
      <c r="L567" s="87"/>
      <c r="M567" s="87"/>
      <c r="N567" s="87"/>
      <c r="O567" s="74"/>
      <c r="P567" s="74"/>
      <c r="Q567" s="88"/>
      <c r="R567" s="85"/>
      <c r="S567" s="98"/>
    </row>
    <row r="568" s="67" customFormat="true" ht="18" hidden="false" customHeight="true" outlineLevel="0" collapsed="false">
      <c r="B568" s="68"/>
      <c r="C568" s="3"/>
      <c r="D568" s="69"/>
      <c r="E568" s="79"/>
      <c r="F568" s="79"/>
      <c r="G568" s="80"/>
      <c r="H568" s="80"/>
      <c r="I568" s="80"/>
      <c r="J568" s="80"/>
      <c r="K568" s="97"/>
      <c r="L568" s="87"/>
      <c r="M568" s="87"/>
      <c r="N568" s="87"/>
      <c r="O568" s="74"/>
      <c r="P568" s="74"/>
      <c r="Q568" s="88"/>
      <c r="R568" s="85"/>
      <c r="S568" s="98"/>
    </row>
    <row r="569" s="67" customFormat="true" ht="18" hidden="false" customHeight="true" outlineLevel="0" collapsed="false">
      <c r="B569" s="68"/>
      <c r="C569" s="3"/>
      <c r="D569" s="69"/>
      <c r="E569" s="79"/>
      <c r="F569" s="79"/>
      <c r="G569" s="80"/>
      <c r="H569" s="80"/>
      <c r="I569" s="80"/>
      <c r="J569" s="80"/>
      <c r="K569" s="97"/>
      <c r="L569" s="87"/>
      <c r="M569" s="87"/>
      <c r="N569" s="87"/>
      <c r="O569" s="74"/>
      <c r="P569" s="74"/>
      <c r="Q569" s="88"/>
      <c r="R569" s="85"/>
      <c r="S569" s="98"/>
    </row>
    <row r="570" s="67" customFormat="true" ht="18" hidden="false" customHeight="true" outlineLevel="0" collapsed="false">
      <c r="B570" s="68"/>
      <c r="C570" s="3"/>
      <c r="D570" s="69"/>
      <c r="E570" s="79"/>
      <c r="F570" s="79"/>
      <c r="G570" s="80"/>
      <c r="H570" s="80"/>
      <c r="I570" s="80"/>
      <c r="J570" s="80"/>
      <c r="K570" s="97"/>
      <c r="L570" s="87"/>
      <c r="M570" s="87"/>
      <c r="N570" s="87"/>
      <c r="O570" s="74"/>
      <c r="P570" s="74"/>
      <c r="Q570" s="88"/>
      <c r="R570" s="85"/>
      <c r="S570" s="98"/>
    </row>
    <row r="571" s="67" customFormat="true" ht="18" hidden="false" customHeight="true" outlineLevel="0" collapsed="false">
      <c r="B571" s="68"/>
      <c r="C571" s="3"/>
      <c r="D571" s="69"/>
      <c r="E571" s="79"/>
      <c r="F571" s="79"/>
      <c r="G571" s="80"/>
      <c r="H571" s="80"/>
      <c r="I571" s="80"/>
      <c r="J571" s="80"/>
      <c r="K571" s="97"/>
      <c r="L571" s="87"/>
      <c r="M571" s="87"/>
      <c r="N571" s="87"/>
      <c r="O571" s="74"/>
      <c r="P571" s="74"/>
      <c r="Q571" s="88"/>
      <c r="R571" s="85"/>
      <c r="S571" s="98"/>
    </row>
    <row r="572" s="67" customFormat="true" ht="18" hidden="false" customHeight="true" outlineLevel="0" collapsed="false">
      <c r="B572" s="68"/>
      <c r="C572" s="3"/>
      <c r="D572" s="69"/>
      <c r="E572" s="79"/>
      <c r="F572" s="79"/>
      <c r="G572" s="80"/>
      <c r="H572" s="80"/>
      <c r="I572" s="80"/>
      <c r="J572" s="80"/>
      <c r="K572" s="97"/>
      <c r="L572" s="87"/>
      <c r="M572" s="87"/>
      <c r="N572" s="87"/>
      <c r="O572" s="74"/>
      <c r="P572" s="74"/>
      <c r="Q572" s="88"/>
      <c r="R572" s="85"/>
      <c r="S572" s="98"/>
    </row>
    <row r="573" s="67" customFormat="true" ht="18" hidden="false" customHeight="true" outlineLevel="0" collapsed="false">
      <c r="B573" s="68"/>
      <c r="C573" s="3"/>
      <c r="D573" s="69"/>
      <c r="E573" s="79"/>
      <c r="F573" s="79"/>
      <c r="G573" s="80"/>
      <c r="H573" s="80"/>
      <c r="I573" s="80"/>
      <c r="J573" s="80"/>
      <c r="K573" s="97"/>
      <c r="L573" s="87"/>
      <c r="M573" s="87"/>
      <c r="N573" s="87"/>
      <c r="O573" s="74"/>
      <c r="P573" s="74"/>
      <c r="Q573" s="88"/>
      <c r="R573" s="85"/>
      <c r="S573" s="98"/>
    </row>
    <row r="574" s="67" customFormat="true" ht="18" hidden="false" customHeight="true" outlineLevel="0" collapsed="false">
      <c r="B574" s="68"/>
      <c r="C574" s="3"/>
      <c r="D574" s="69"/>
      <c r="E574" s="79"/>
      <c r="F574" s="79"/>
      <c r="G574" s="80"/>
      <c r="H574" s="80"/>
      <c r="I574" s="80"/>
      <c r="J574" s="80"/>
      <c r="K574" s="97"/>
      <c r="L574" s="87"/>
      <c r="M574" s="87"/>
      <c r="N574" s="87"/>
      <c r="O574" s="74"/>
      <c r="P574" s="74"/>
      <c r="Q574" s="88"/>
      <c r="R574" s="85"/>
      <c r="S574" s="98"/>
    </row>
    <row r="575" s="67" customFormat="true" ht="18" hidden="false" customHeight="true" outlineLevel="0" collapsed="false">
      <c r="B575" s="68"/>
      <c r="C575" s="3"/>
      <c r="D575" s="69"/>
      <c r="E575" s="79"/>
      <c r="F575" s="79"/>
      <c r="G575" s="80"/>
      <c r="H575" s="80"/>
      <c r="I575" s="80"/>
      <c r="J575" s="80"/>
      <c r="K575" s="97"/>
      <c r="L575" s="87"/>
      <c r="M575" s="87"/>
      <c r="N575" s="87"/>
      <c r="O575" s="74"/>
      <c r="P575" s="74"/>
      <c r="Q575" s="88"/>
      <c r="R575" s="85"/>
      <c r="S575" s="98"/>
    </row>
    <row r="576" s="67" customFormat="true" ht="18" hidden="false" customHeight="true" outlineLevel="0" collapsed="false">
      <c r="B576" s="68"/>
      <c r="C576" s="3"/>
      <c r="D576" s="69"/>
      <c r="E576" s="79"/>
      <c r="F576" s="79"/>
      <c r="G576" s="80"/>
      <c r="H576" s="80"/>
      <c r="I576" s="80"/>
      <c r="J576" s="80"/>
      <c r="K576" s="97"/>
      <c r="L576" s="87"/>
      <c r="M576" s="87"/>
      <c r="N576" s="87"/>
      <c r="O576" s="74"/>
      <c r="P576" s="74"/>
      <c r="Q576" s="88"/>
      <c r="R576" s="85"/>
      <c r="S576" s="98"/>
    </row>
    <row r="577" s="67" customFormat="true" ht="18" hidden="false" customHeight="true" outlineLevel="0" collapsed="false">
      <c r="B577" s="68"/>
      <c r="C577" s="3"/>
      <c r="D577" s="69"/>
      <c r="E577" s="79"/>
      <c r="F577" s="79"/>
      <c r="G577" s="80"/>
      <c r="H577" s="80"/>
      <c r="I577" s="80"/>
      <c r="J577" s="80"/>
      <c r="K577" s="97"/>
      <c r="L577" s="87"/>
      <c r="M577" s="87"/>
      <c r="N577" s="87"/>
      <c r="O577" s="74"/>
      <c r="P577" s="74"/>
      <c r="Q577" s="88"/>
      <c r="R577" s="85"/>
      <c r="S577" s="98"/>
    </row>
    <row r="578" s="67" customFormat="true" ht="18" hidden="false" customHeight="true" outlineLevel="0" collapsed="false">
      <c r="B578" s="68"/>
      <c r="C578" s="3"/>
      <c r="D578" s="69"/>
      <c r="E578" s="79"/>
      <c r="F578" s="79"/>
      <c r="G578" s="80"/>
      <c r="H578" s="80"/>
      <c r="I578" s="80"/>
      <c r="J578" s="80"/>
      <c r="K578" s="97"/>
      <c r="L578" s="87"/>
      <c r="M578" s="87"/>
      <c r="N578" s="87"/>
      <c r="O578" s="74"/>
      <c r="P578" s="74"/>
      <c r="Q578" s="88"/>
      <c r="R578" s="85"/>
      <c r="S578" s="98"/>
    </row>
    <row r="579" s="67" customFormat="true" ht="18" hidden="false" customHeight="true" outlineLevel="0" collapsed="false">
      <c r="B579" s="68"/>
      <c r="C579" s="3"/>
      <c r="D579" s="69"/>
      <c r="E579" s="79"/>
      <c r="F579" s="79"/>
      <c r="G579" s="80"/>
      <c r="H579" s="80"/>
      <c r="I579" s="80"/>
      <c r="J579" s="80"/>
      <c r="K579" s="97"/>
      <c r="L579" s="87"/>
      <c r="M579" s="87"/>
      <c r="N579" s="87"/>
      <c r="O579" s="74"/>
      <c r="P579" s="74"/>
      <c r="Q579" s="88"/>
      <c r="R579" s="85"/>
      <c r="S579" s="98"/>
    </row>
    <row r="580" s="67" customFormat="true" ht="18" hidden="false" customHeight="true" outlineLevel="0" collapsed="false">
      <c r="B580" s="68"/>
      <c r="C580" s="3"/>
      <c r="D580" s="69"/>
      <c r="E580" s="79"/>
      <c r="F580" s="79"/>
      <c r="G580" s="80"/>
      <c r="H580" s="80"/>
      <c r="I580" s="80"/>
      <c r="J580" s="80"/>
      <c r="K580" s="97"/>
      <c r="L580" s="87"/>
      <c r="M580" s="87"/>
      <c r="N580" s="87"/>
      <c r="O580" s="74"/>
      <c r="P580" s="74"/>
      <c r="Q580" s="88"/>
      <c r="R580" s="85"/>
      <c r="S580" s="98"/>
    </row>
    <row r="581" s="67" customFormat="true" ht="18" hidden="false" customHeight="true" outlineLevel="0" collapsed="false">
      <c r="B581" s="68"/>
      <c r="C581" s="3"/>
      <c r="D581" s="69"/>
      <c r="E581" s="79"/>
      <c r="F581" s="79"/>
      <c r="G581" s="80"/>
      <c r="H581" s="80"/>
      <c r="I581" s="80"/>
      <c r="J581" s="80"/>
      <c r="K581" s="97"/>
      <c r="L581" s="87"/>
      <c r="M581" s="87"/>
      <c r="N581" s="87"/>
      <c r="O581" s="74"/>
      <c r="P581" s="74"/>
      <c r="Q581" s="88"/>
      <c r="R581" s="85"/>
      <c r="S581" s="98"/>
    </row>
    <row r="582" s="67" customFormat="true" ht="18" hidden="false" customHeight="true" outlineLevel="0" collapsed="false">
      <c r="B582" s="68"/>
      <c r="C582" s="3"/>
      <c r="D582" s="69"/>
      <c r="E582" s="79"/>
      <c r="F582" s="79"/>
      <c r="G582" s="80"/>
      <c r="H582" s="80"/>
      <c r="I582" s="80"/>
      <c r="J582" s="80"/>
      <c r="K582" s="97"/>
      <c r="L582" s="87"/>
      <c r="M582" s="87"/>
      <c r="N582" s="87"/>
      <c r="O582" s="74"/>
      <c r="P582" s="74"/>
      <c r="Q582" s="88"/>
      <c r="R582" s="85"/>
      <c r="S582" s="98"/>
    </row>
    <row r="583" s="67" customFormat="true" ht="18" hidden="false" customHeight="true" outlineLevel="0" collapsed="false">
      <c r="B583" s="68"/>
      <c r="C583" s="3"/>
      <c r="D583" s="69"/>
      <c r="E583" s="79"/>
      <c r="F583" s="79"/>
      <c r="G583" s="80"/>
      <c r="H583" s="80"/>
      <c r="I583" s="80"/>
      <c r="J583" s="80"/>
      <c r="K583" s="97"/>
      <c r="L583" s="87"/>
      <c r="M583" s="87"/>
      <c r="N583" s="87"/>
      <c r="O583" s="74"/>
      <c r="P583" s="74"/>
      <c r="Q583" s="88"/>
      <c r="R583" s="85"/>
      <c r="S583" s="98"/>
    </row>
    <row r="584" s="67" customFormat="true" ht="18" hidden="false" customHeight="true" outlineLevel="0" collapsed="false">
      <c r="B584" s="68"/>
      <c r="C584" s="3"/>
      <c r="D584" s="69"/>
      <c r="E584" s="79"/>
      <c r="F584" s="79"/>
      <c r="G584" s="80"/>
      <c r="H584" s="80"/>
      <c r="I584" s="80"/>
      <c r="J584" s="80"/>
      <c r="K584" s="97"/>
      <c r="L584" s="87"/>
      <c r="M584" s="87"/>
      <c r="N584" s="87"/>
      <c r="O584" s="74"/>
      <c r="P584" s="74"/>
      <c r="Q584" s="88"/>
      <c r="R584" s="85"/>
      <c r="S584" s="98"/>
    </row>
    <row r="585" s="67" customFormat="true" ht="18" hidden="false" customHeight="true" outlineLevel="0" collapsed="false">
      <c r="B585" s="68"/>
      <c r="C585" s="3"/>
      <c r="D585" s="69"/>
      <c r="E585" s="79"/>
      <c r="F585" s="79"/>
      <c r="G585" s="80"/>
      <c r="H585" s="80"/>
      <c r="I585" s="80"/>
      <c r="J585" s="80"/>
      <c r="K585" s="97"/>
      <c r="L585" s="87"/>
      <c r="M585" s="87"/>
      <c r="N585" s="87"/>
      <c r="O585" s="74"/>
      <c r="P585" s="74"/>
      <c r="Q585" s="88"/>
      <c r="R585" s="85"/>
      <c r="S585" s="98"/>
    </row>
    <row r="586" s="67" customFormat="true" ht="18" hidden="false" customHeight="true" outlineLevel="0" collapsed="false">
      <c r="B586" s="68"/>
      <c r="C586" s="3"/>
      <c r="D586" s="69"/>
      <c r="E586" s="79"/>
      <c r="F586" s="79"/>
      <c r="G586" s="80"/>
      <c r="H586" s="80"/>
      <c r="I586" s="80"/>
      <c r="J586" s="80"/>
      <c r="K586" s="97"/>
      <c r="L586" s="87"/>
      <c r="M586" s="87"/>
      <c r="N586" s="87"/>
      <c r="O586" s="74"/>
      <c r="P586" s="74"/>
      <c r="Q586" s="88"/>
      <c r="R586" s="85"/>
      <c r="S586" s="98"/>
    </row>
    <row r="587" s="67" customFormat="true" ht="18" hidden="false" customHeight="true" outlineLevel="0" collapsed="false">
      <c r="B587" s="68"/>
      <c r="C587" s="3"/>
      <c r="D587" s="69"/>
      <c r="E587" s="79"/>
      <c r="F587" s="79"/>
      <c r="G587" s="80"/>
      <c r="H587" s="80"/>
      <c r="I587" s="80"/>
      <c r="J587" s="80"/>
      <c r="K587" s="97"/>
      <c r="L587" s="87"/>
      <c r="M587" s="87"/>
      <c r="N587" s="87"/>
      <c r="O587" s="74"/>
      <c r="P587" s="74"/>
      <c r="Q587" s="88"/>
      <c r="R587" s="85"/>
      <c r="S587" s="98"/>
    </row>
    <row r="588" s="67" customFormat="true" ht="18" hidden="false" customHeight="true" outlineLevel="0" collapsed="false">
      <c r="B588" s="68"/>
      <c r="C588" s="3"/>
      <c r="D588" s="69"/>
      <c r="E588" s="79"/>
      <c r="F588" s="79"/>
      <c r="G588" s="80"/>
      <c r="H588" s="80"/>
      <c r="I588" s="80"/>
      <c r="J588" s="80"/>
      <c r="K588" s="97"/>
      <c r="L588" s="87"/>
      <c r="M588" s="87"/>
      <c r="N588" s="87"/>
      <c r="O588" s="74"/>
      <c r="P588" s="74"/>
      <c r="Q588" s="88"/>
      <c r="R588" s="85"/>
      <c r="S588" s="98"/>
    </row>
    <row r="589" s="67" customFormat="true" ht="18" hidden="false" customHeight="true" outlineLevel="0" collapsed="false">
      <c r="B589" s="68"/>
      <c r="C589" s="3"/>
      <c r="D589" s="69"/>
      <c r="E589" s="79"/>
      <c r="F589" s="79"/>
      <c r="G589" s="80"/>
      <c r="H589" s="80"/>
      <c r="I589" s="80"/>
      <c r="J589" s="80"/>
      <c r="K589" s="97"/>
      <c r="L589" s="87"/>
      <c r="M589" s="87"/>
      <c r="N589" s="87"/>
      <c r="O589" s="74"/>
      <c r="P589" s="74"/>
      <c r="Q589" s="88"/>
      <c r="R589" s="85"/>
      <c r="S589" s="98"/>
    </row>
    <row r="590" s="67" customFormat="true" ht="18" hidden="false" customHeight="true" outlineLevel="0" collapsed="false">
      <c r="B590" s="68"/>
      <c r="C590" s="3"/>
      <c r="D590" s="69"/>
      <c r="E590" s="79"/>
      <c r="F590" s="79"/>
      <c r="G590" s="80"/>
      <c r="H590" s="80"/>
      <c r="I590" s="80"/>
      <c r="J590" s="80"/>
      <c r="K590" s="97"/>
      <c r="L590" s="87"/>
      <c r="M590" s="87"/>
      <c r="N590" s="87"/>
      <c r="O590" s="74"/>
      <c r="P590" s="74"/>
      <c r="Q590" s="88"/>
      <c r="R590" s="85"/>
      <c r="S590" s="98"/>
    </row>
    <row r="591" s="67" customFormat="true" ht="18" hidden="false" customHeight="true" outlineLevel="0" collapsed="false">
      <c r="B591" s="68"/>
      <c r="C591" s="3"/>
      <c r="D591" s="69"/>
      <c r="E591" s="79"/>
      <c r="F591" s="79"/>
      <c r="G591" s="80"/>
      <c r="H591" s="80"/>
      <c r="I591" s="80"/>
      <c r="J591" s="80"/>
      <c r="K591" s="97"/>
      <c r="L591" s="87"/>
      <c r="M591" s="87"/>
      <c r="N591" s="87"/>
      <c r="O591" s="74"/>
      <c r="P591" s="74"/>
      <c r="Q591" s="88"/>
      <c r="R591" s="85"/>
      <c r="S591" s="98"/>
    </row>
    <row r="592" s="67" customFormat="true" ht="18" hidden="false" customHeight="true" outlineLevel="0" collapsed="false">
      <c r="B592" s="68"/>
      <c r="C592" s="3"/>
      <c r="D592" s="69"/>
      <c r="E592" s="79"/>
      <c r="F592" s="79"/>
      <c r="G592" s="80"/>
      <c r="H592" s="80"/>
      <c r="I592" s="80"/>
      <c r="J592" s="80"/>
      <c r="K592" s="97"/>
      <c r="L592" s="87"/>
      <c r="M592" s="87"/>
      <c r="N592" s="87"/>
      <c r="O592" s="74"/>
      <c r="P592" s="74"/>
      <c r="Q592" s="88"/>
      <c r="R592" s="85"/>
      <c r="S592" s="98"/>
    </row>
    <row r="593" s="67" customFormat="true" ht="18" hidden="false" customHeight="true" outlineLevel="0" collapsed="false">
      <c r="B593" s="68"/>
      <c r="C593" s="3"/>
      <c r="D593" s="69"/>
      <c r="E593" s="79"/>
      <c r="F593" s="79"/>
      <c r="G593" s="80"/>
      <c r="H593" s="80"/>
      <c r="I593" s="80"/>
      <c r="J593" s="80"/>
      <c r="K593" s="97"/>
      <c r="L593" s="87"/>
      <c r="M593" s="87"/>
      <c r="N593" s="87"/>
      <c r="O593" s="74"/>
      <c r="P593" s="74"/>
      <c r="Q593" s="88"/>
      <c r="R593" s="85"/>
      <c r="S593" s="98"/>
    </row>
    <row r="594" s="67" customFormat="true" ht="18" hidden="false" customHeight="true" outlineLevel="0" collapsed="false">
      <c r="B594" s="68"/>
      <c r="C594" s="3"/>
      <c r="D594" s="69"/>
      <c r="E594" s="79"/>
      <c r="F594" s="79"/>
      <c r="G594" s="80"/>
      <c r="H594" s="80"/>
      <c r="I594" s="80"/>
      <c r="J594" s="80"/>
      <c r="K594" s="97"/>
      <c r="L594" s="87"/>
      <c r="M594" s="87"/>
      <c r="N594" s="87"/>
      <c r="O594" s="74"/>
      <c r="P594" s="74"/>
      <c r="Q594" s="88"/>
      <c r="R594" s="85"/>
      <c r="S594" s="98"/>
    </row>
    <row r="595" s="67" customFormat="true" ht="18" hidden="false" customHeight="true" outlineLevel="0" collapsed="false">
      <c r="B595" s="68"/>
      <c r="C595" s="3"/>
      <c r="D595" s="69"/>
      <c r="E595" s="79"/>
      <c r="F595" s="79"/>
      <c r="G595" s="80"/>
      <c r="H595" s="80"/>
      <c r="I595" s="80"/>
      <c r="J595" s="80"/>
      <c r="K595" s="97"/>
      <c r="L595" s="87"/>
      <c r="M595" s="87"/>
      <c r="N595" s="87"/>
      <c r="O595" s="74"/>
      <c r="P595" s="74"/>
      <c r="Q595" s="88"/>
      <c r="R595" s="85"/>
      <c r="S595" s="98"/>
    </row>
    <row r="596" s="67" customFormat="true" ht="18" hidden="false" customHeight="true" outlineLevel="0" collapsed="false">
      <c r="B596" s="68"/>
      <c r="C596" s="3"/>
      <c r="D596" s="69"/>
      <c r="E596" s="79"/>
      <c r="F596" s="79"/>
      <c r="G596" s="80"/>
      <c r="H596" s="80"/>
      <c r="I596" s="80"/>
      <c r="J596" s="80"/>
      <c r="K596" s="97"/>
      <c r="L596" s="87"/>
      <c r="M596" s="87"/>
      <c r="N596" s="87"/>
      <c r="O596" s="74"/>
      <c r="P596" s="74"/>
      <c r="Q596" s="88"/>
      <c r="R596" s="85"/>
      <c r="S596" s="98"/>
    </row>
    <row r="597" s="67" customFormat="true" ht="18" hidden="false" customHeight="true" outlineLevel="0" collapsed="false">
      <c r="B597" s="68"/>
      <c r="C597" s="3"/>
      <c r="D597" s="69"/>
      <c r="E597" s="79"/>
      <c r="F597" s="79"/>
      <c r="G597" s="80"/>
      <c r="H597" s="80"/>
      <c r="I597" s="80"/>
      <c r="J597" s="80"/>
      <c r="K597" s="97"/>
      <c r="L597" s="87"/>
      <c r="M597" s="87"/>
      <c r="N597" s="87"/>
      <c r="O597" s="74"/>
      <c r="P597" s="74"/>
      <c r="Q597" s="88"/>
      <c r="R597" s="85"/>
      <c r="S597" s="98"/>
    </row>
    <row r="598" s="67" customFormat="true" ht="18" hidden="false" customHeight="true" outlineLevel="0" collapsed="false">
      <c r="B598" s="68"/>
      <c r="C598" s="3"/>
      <c r="D598" s="69"/>
      <c r="E598" s="79"/>
      <c r="F598" s="79"/>
      <c r="G598" s="80"/>
      <c r="H598" s="80"/>
      <c r="I598" s="80"/>
      <c r="J598" s="80"/>
      <c r="K598" s="97"/>
      <c r="L598" s="87"/>
      <c r="M598" s="87"/>
      <c r="N598" s="87"/>
      <c r="O598" s="74"/>
      <c r="P598" s="74"/>
      <c r="Q598" s="88"/>
      <c r="R598" s="85"/>
      <c r="S598" s="98"/>
    </row>
    <row r="599" s="67" customFormat="true" ht="18" hidden="false" customHeight="true" outlineLevel="0" collapsed="false">
      <c r="B599" s="68"/>
      <c r="C599" s="3"/>
      <c r="D599" s="69"/>
      <c r="E599" s="79"/>
      <c r="F599" s="79"/>
      <c r="G599" s="80"/>
      <c r="H599" s="80"/>
      <c r="I599" s="80"/>
      <c r="J599" s="80"/>
      <c r="K599" s="97"/>
      <c r="L599" s="87"/>
      <c r="M599" s="87"/>
      <c r="N599" s="87"/>
      <c r="O599" s="74"/>
      <c r="P599" s="74"/>
      <c r="Q599" s="88"/>
      <c r="R599" s="85"/>
      <c r="S599" s="98"/>
    </row>
    <row r="600" s="67" customFormat="true" ht="18" hidden="false" customHeight="true" outlineLevel="0" collapsed="false">
      <c r="B600" s="68"/>
      <c r="C600" s="3"/>
      <c r="D600" s="69"/>
      <c r="E600" s="79"/>
      <c r="F600" s="79"/>
      <c r="G600" s="80"/>
      <c r="H600" s="80"/>
      <c r="I600" s="80"/>
      <c r="J600" s="80"/>
      <c r="K600" s="97"/>
      <c r="L600" s="87"/>
      <c r="M600" s="87"/>
      <c r="N600" s="87"/>
      <c r="O600" s="74"/>
      <c r="P600" s="74"/>
      <c r="Q600" s="88"/>
      <c r="R600" s="85"/>
      <c r="S600" s="98"/>
    </row>
    <row r="601" s="67" customFormat="true" ht="18" hidden="false" customHeight="true" outlineLevel="0" collapsed="false">
      <c r="B601" s="68"/>
      <c r="C601" s="3"/>
      <c r="D601" s="69"/>
      <c r="E601" s="79"/>
      <c r="F601" s="79"/>
      <c r="G601" s="80"/>
      <c r="H601" s="80"/>
      <c r="I601" s="80"/>
      <c r="J601" s="80"/>
      <c r="K601" s="97"/>
      <c r="L601" s="87"/>
      <c r="M601" s="87"/>
      <c r="N601" s="87"/>
      <c r="O601" s="74"/>
      <c r="P601" s="74"/>
      <c r="Q601" s="88"/>
      <c r="R601" s="85"/>
      <c r="S601" s="98"/>
    </row>
    <row r="602" s="67" customFormat="true" ht="18" hidden="false" customHeight="true" outlineLevel="0" collapsed="false">
      <c r="B602" s="68"/>
      <c r="C602" s="3"/>
      <c r="D602" s="69"/>
      <c r="E602" s="79"/>
      <c r="F602" s="79"/>
      <c r="G602" s="80"/>
      <c r="H602" s="80"/>
      <c r="I602" s="80"/>
      <c r="J602" s="80"/>
      <c r="K602" s="97"/>
      <c r="L602" s="87"/>
      <c r="M602" s="87"/>
      <c r="N602" s="87"/>
      <c r="O602" s="74"/>
      <c r="P602" s="74"/>
      <c r="Q602" s="88"/>
      <c r="R602" s="85"/>
      <c r="S602" s="98"/>
    </row>
    <row r="603" s="67" customFormat="true" ht="18" hidden="false" customHeight="true" outlineLevel="0" collapsed="false">
      <c r="B603" s="68"/>
      <c r="C603" s="3"/>
      <c r="D603" s="69"/>
      <c r="E603" s="79"/>
      <c r="F603" s="79"/>
      <c r="G603" s="80"/>
      <c r="H603" s="80"/>
      <c r="I603" s="80"/>
      <c r="J603" s="80"/>
      <c r="K603" s="97"/>
      <c r="L603" s="87"/>
      <c r="M603" s="87"/>
      <c r="N603" s="87"/>
      <c r="O603" s="74"/>
      <c r="P603" s="74"/>
      <c r="Q603" s="88"/>
      <c r="R603" s="85"/>
      <c r="S603" s="98"/>
    </row>
    <row r="604" s="67" customFormat="true" ht="18" hidden="false" customHeight="true" outlineLevel="0" collapsed="false">
      <c r="B604" s="68"/>
      <c r="C604" s="3"/>
      <c r="D604" s="69"/>
      <c r="E604" s="79"/>
      <c r="F604" s="79"/>
      <c r="G604" s="80"/>
      <c r="H604" s="80"/>
      <c r="I604" s="80"/>
      <c r="J604" s="80"/>
      <c r="K604" s="97"/>
      <c r="L604" s="87"/>
      <c r="M604" s="87"/>
      <c r="N604" s="87"/>
      <c r="O604" s="74"/>
      <c r="P604" s="74"/>
      <c r="Q604" s="88"/>
      <c r="R604" s="85"/>
      <c r="S604" s="98"/>
    </row>
    <row r="605" s="67" customFormat="true" ht="18" hidden="false" customHeight="true" outlineLevel="0" collapsed="false">
      <c r="B605" s="68"/>
      <c r="C605" s="3"/>
      <c r="D605" s="69"/>
      <c r="E605" s="79"/>
      <c r="F605" s="79"/>
      <c r="G605" s="80"/>
      <c r="H605" s="80"/>
      <c r="I605" s="80"/>
      <c r="J605" s="80"/>
      <c r="K605" s="97"/>
      <c r="L605" s="87"/>
      <c r="M605" s="87"/>
      <c r="N605" s="87"/>
      <c r="O605" s="74"/>
      <c r="P605" s="74"/>
      <c r="Q605" s="88"/>
      <c r="R605" s="85"/>
      <c r="S605" s="98"/>
    </row>
    <row r="606" s="67" customFormat="true" ht="18" hidden="false" customHeight="true" outlineLevel="0" collapsed="false">
      <c r="B606" s="68"/>
      <c r="C606" s="3"/>
      <c r="D606" s="69"/>
      <c r="E606" s="79"/>
      <c r="F606" s="79"/>
      <c r="G606" s="80"/>
      <c r="H606" s="80"/>
      <c r="I606" s="80"/>
      <c r="J606" s="80"/>
      <c r="K606" s="97"/>
      <c r="L606" s="87"/>
      <c r="M606" s="87"/>
      <c r="N606" s="87"/>
      <c r="O606" s="74"/>
      <c r="P606" s="74"/>
      <c r="Q606" s="88"/>
      <c r="R606" s="85"/>
      <c r="S606" s="98"/>
    </row>
    <row r="607" s="67" customFormat="true" ht="18" hidden="false" customHeight="true" outlineLevel="0" collapsed="false">
      <c r="B607" s="68"/>
      <c r="C607" s="3"/>
      <c r="D607" s="69"/>
      <c r="E607" s="79"/>
      <c r="F607" s="79"/>
      <c r="G607" s="80"/>
      <c r="H607" s="80"/>
      <c r="I607" s="80"/>
      <c r="J607" s="80"/>
      <c r="K607" s="97"/>
      <c r="L607" s="87"/>
      <c r="M607" s="87"/>
      <c r="N607" s="87"/>
      <c r="O607" s="74"/>
      <c r="P607" s="74"/>
      <c r="Q607" s="88"/>
      <c r="R607" s="85"/>
      <c r="S607" s="98"/>
    </row>
    <row r="608" s="67" customFormat="true" ht="18" hidden="false" customHeight="true" outlineLevel="0" collapsed="false">
      <c r="B608" s="68"/>
      <c r="C608" s="3"/>
      <c r="D608" s="69"/>
      <c r="E608" s="79"/>
      <c r="F608" s="79"/>
      <c r="G608" s="80"/>
      <c r="H608" s="80"/>
      <c r="I608" s="80"/>
      <c r="J608" s="80"/>
      <c r="K608" s="97"/>
      <c r="L608" s="87"/>
      <c r="M608" s="87"/>
      <c r="N608" s="87"/>
      <c r="O608" s="74"/>
      <c r="P608" s="74"/>
      <c r="Q608" s="88"/>
      <c r="R608" s="85"/>
      <c r="S608" s="98"/>
    </row>
    <row r="609" s="67" customFormat="true" ht="18" hidden="false" customHeight="true" outlineLevel="0" collapsed="false">
      <c r="B609" s="68"/>
      <c r="C609" s="3"/>
      <c r="D609" s="69"/>
      <c r="E609" s="79"/>
      <c r="F609" s="79"/>
      <c r="G609" s="80"/>
      <c r="H609" s="80"/>
      <c r="I609" s="80"/>
      <c r="J609" s="80"/>
      <c r="K609" s="97"/>
      <c r="L609" s="87"/>
      <c r="M609" s="87"/>
      <c r="N609" s="87"/>
      <c r="O609" s="74"/>
      <c r="P609" s="74"/>
      <c r="Q609" s="88"/>
      <c r="R609" s="85"/>
      <c r="S609" s="98"/>
    </row>
    <row r="610" s="67" customFormat="true" ht="18" hidden="false" customHeight="true" outlineLevel="0" collapsed="false">
      <c r="B610" s="68"/>
      <c r="C610" s="3"/>
      <c r="D610" s="69"/>
      <c r="E610" s="79"/>
      <c r="F610" s="79"/>
      <c r="G610" s="80"/>
      <c r="H610" s="80"/>
      <c r="I610" s="80"/>
      <c r="J610" s="80"/>
      <c r="K610" s="97"/>
      <c r="L610" s="87"/>
      <c r="M610" s="87"/>
      <c r="N610" s="87"/>
      <c r="O610" s="74"/>
      <c r="P610" s="74"/>
      <c r="Q610" s="88"/>
      <c r="R610" s="85"/>
      <c r="S610" s="98"/>
    </row>
    <row r="611" s="67" customFormat="true" ht="18" hidden="false" customHeight="true" outlineLevel="0" collapsed="false">
      <c r="B611" s="68"/>
      <c r="C611" s="3"/>
      <c r="D611" s="69"/>
      <c r="E611" s="79"/>
      <c r="F611" s="79"/>
      <c r="G611" s="80"/>
      <c r="H611" s="80"/>
      <c r="I611" s="80"/>
      <c r="J611" s="80"/>
      <c r="K611" s="97"/>
      <c r="L611" s="87"/>
      <c r="M611" s="87"/>
      <c r="N611" s="87"/>
      <c r="O611" s="74"/>
      <c r="P611" s="74"/>
      <c r="Q611" s="88"/>
      <c r="R611" s="85"/>
      <c r="S611" s="98"/>
    </row>
    <row r="612" s="67" customFormat="true" ht="18" hidden="false" customHeight="true" outlineLevel="0" collapsed="false">
      <c r="B612" s="68"/>
      <c r="C612" s="3"/>
      <c r="D612" s="69"/>
      <c r="E612" s="79"/>
      <c r="F612" s="79"/>
      <c r="G612" s="80"/>
      <c r="H612" s="80"/>
      <c r="I612" s="80"/>
      <c r="J612" s="80"/>
      <c r="K612" s="97"/>
      <c r="L612" s="87"/>
      <c r="M612" s="87"/>
      <c r="N612" s="87"/>
      <c r="O612" s="74"/>
      <c r="P612" s="74"/>
      <c r="Q612" s="88"/>
      <c r="R612" s="85"/>
      <c r="S612" s="98"/>
    </row>
    <row r="613" s="67" customFormat="true" ht="18" hidden="false" customHeight="true" outlineLevel="0" collapsed="false">
      <c r="B613" s="68"/>
      <c r="C613" s="3"/>
      <c r="D613" s="69"/>
      <c r="E613" s="79"/>
      <c r="F613" s="79"/>
      <c r="G613" s="80"/>
      <c r="H613" s="80"/>
      <c r="I613" s="80"/>
      <c r="J613" s="80"/>
      <c r="K613" s="97"/>
      <c r="L613" s="87"/>
      <c r="M613" s="87"/>
      <c r="N613" s="87"/>
      <c r="O613" s="74"/>
      <c r="P613" s="74"/>
      <c r="Q613" s="88"/>
      <c r="R613" s="85"/>
      <c r="S613" s="98"/>
    </row>
    <row r="614" s="67" customFormat="true" ht="18" hidden="false" customHeight="true" outlineLevel="0" collapsed="false">
      <c r="B614" s="68"/>
      <c r="C614" s="3"/>
      <c r="D614" s="69"/>
      <c r="E614" s="79"/>
      <c r="F614" s="79"/>
      <c r="G614" s="80"/>
      <c r="H614" s="80"/>
      <c r="I614" s="80"/>
      <c r="J614" s="80"/>
      <c r="K614" s="97"/>
      <c r="L614" s="87"/>
      <c r="M614" s="87"/>
      <c r="N614" s="87"/>
      <c r="O614" s="74"/>
      <c r="P614" s="74"/>
      <c r="Q614" s="88"/>
      <c r="R614" s="85"/>
      <c r="S614" s="98"/>
    </row>
    <row r="615" s="67" customFormat="true" ht="18" hidden="false" customHeight="true" outlineLevel="0" collapsed="false">
      <c r="B615" s="68"/>
      <c r="C615" s="3"/>
      <c r="D615" s="69"/>
      <c r="E615" s="79"/>
      <c r="F615" s="79"/>
      <c r="G615" s="80"/>
      <c r="H615" s="80"/>
      <c r="I615" s="80"/>
      <c r="J615" s="80"/>
      <c r="K615" s="97"/>
      <c r="L615" s="87"/>
      <c r="M615" s="87"/>
      <c r="N615" s="87"/>
      <c r="O615" s="74"/>
      <c r="P615" s="74"/>
      <c r="Q615" s="88"/>
      <c r="R615" s="85"/>
      <c r="S615" s="98"/>
    </row>
    <row r="616" s="67" customFormat="true" ht="18" hidden="false" customHeight="true" outlineLevel="0" collapsed="false">
      <c r="B616" s="68"/>
      <c r="C616" s="3"/>
      <c r="D616" s="69"/>
      <c r="E616" s="79"/>
      <c r="F616" s="79"/>
      <c r="G616" s="80"/>
      <c r="H616" s="80"/>
      <c r="I616" s="80"/>
      <c r="J616" s="80"/>
      <c r="K616" s="97"/>
      <c r="L616" s="87"/>
      <c r="M616" s="87"/>
      <c r="N616" s="87"/>
      <c r="O616" s="74"/>
      <c r="P616" s="74"/>
      <c r="Q616" s="88"/>
      <c r="R616" s="85"/>
      <c r="S616" s="98"/>
    </row>
    <row r="617" s="67" customFormat="true" ht="18" hidden="false" customHeight="true" outlineLevel="0" collapsed="false">
      <c r="B617" s="68"/>
      <c r="C617" s="3"/>
      <c r="D617" s="69"/>
      <c r="E617" s="79"/>
      <c r="F617" s="79"/>
      <c r="G617" s="80"/>
      <c r="H617" s="80"/>
      <c r="I617" s="80"/>
      <c r="J617" s="80"/>
      <c r="K617" s="97"/>
      <c r="L617" s="87"/>
      <c r="M617" s="87"/>
      <c r="N617" s="87"/>
      <c r="O617" s="74"/>
      <c r="P617" s="74"/>
      <c r="Q617" s="88"/>
      <c r="R617" s="85"/>
      <c r="S617" s="98"/>
    </row>
    <row r="618" s="67" customFormat="true" ht="18" hidden="false" customHeight="true" outlineLevel="0" collapsed="false">
      <c r="B618" s="68"/>
      <c r="C618" s="3"/>
      <c r="D618" s="69"/>
      <c r="E618" s="79"/>
      <c r="F618" s="79"/>
      <c r="G618" s="80"/>
      <c r="H618" s="80"/>
      <c r="I618" s="80"/>
      <c r="J618" s="80"/>
      <c r="K618" s="97"/>
      <c r="L618" s="87"/>
      <c r="M618" s="87"/>
      <c r="N618" s="87"/>
      <c r="O618" s="74"/>
      <c r="P618" s="74"/>
      <c r="Q618" s="88"/>
      <c r="R618" s="85"/>
      <c r="S618" s="98"/>
    </row>
    <row r="619" s="67" customFormat="true" ht="18" hidden="false" customHeight="true" outlineLevel="0" collapsed="false">
      <c r="B619" s="68"/>
      <c r="C619" s="3"/>
      <c r="D619" s="69"/>
      <c r="E619" s="79"/>
      <c r="F619" s="79"/>
      <c r="G619" s="80"/>
      <c r="H619" s="80"/>
      <c r="I619" s="80"/>
      <c r="J619" s="80"/>
      <c r="K619" s="97"/>
      <c r="L619" s="87"/>
      <c r="M619" s="87"/>
      <c r="N619" s="87"/>
      <c r="O619" s="74"/>
      <c r="P619" s="74"/>
      <c r="Q619" s="88"/>
      <c r="R619" s="85"/>
      <c r="S619" s="98"/>
    </row>
    <row r="620" s="67" customFormat="true" ht="18" hidden="false" customHeight="true" outlineLevel="0" collapsed="false">
      <c r="B620" s="68"/>
      <c r="C620" s="3"/>
      <c r="D620" s="69"/>
      <c r="E620" s="79"/>
      <c r="F620" s="79"/>
      <c r="G620" s="80"/>
      <c r="H620" s="80"/>
      <c r="I620" s="80"/>
      <c r="J620" s="80"/>
      <c r="K620" s="97"/>
      <c r="L620" s="87"/>
      <c r="M620" s="87"/>
      <c r="N620" s="87"/>
      <c r="O620" s="74"/>
      <c r="P620" s="74"/>
      <c r="Q620" s="88"/>
      <c r="R620" s="85"/>
      <c r="S620" s="98"/>
    </row>
    <row r="621" s="67" customFormat="true" ht="18" hidden="false" customHeight="true" outlineLevel="0" collapsed="false">
      <c r="B621" s="68"/>
      <c r="C621" s="3"/>
      <c r="D621" s="69"/>
      <c r="E621" s="79"/>
      <c r="F621" s="79"/>
      <c r="G621" s="80"/>
      <c r="H621" s="80"/>
      <c r="I621" s="80"/>
      <c r="J621" s="80"/>
      <c r="K621" s="97"/>
      <c r="L621" s="87"/>
      <c r="M621" s="87"/>
      <c r="N621" s="87"/>
      <c r="O621" s="74"/>
      <c r="P621" s="74"/>
      <c r="Q621" s="88"/>
      <c r="R621" s="85"/>
      <c r="S621" s="98"/>
    </row>
    <row r="622" s="67" customFormat="true" ht="18" hidden="false" customHeight="true" outlineLevel="0" collapsed="false">
      <c r="B622" s="68"/>
      <c r="C622" s="3"/>
      <c r="D622" s="69"/>
      <c r="E622" s="79"/>
      <c r="F622" s="79"/>
      <c r="G622" s="80"/>
      <c r="H622" s="80"/>
      <c r="I622" s="80"/>
      <c r="J622" s="80"/>
      <c r="K622" s="97"/>
      <c r="L622" s="87"/>
      <c r="M622" s="87"/>
      <c r="N622" s="87"/>
      <c r="O622" s="74"/>
      <c r="P622" s="74"/>
      <c r="Q622" s="88"/>
      <c r="R622" s="85"/>
      <c r="S622" s="98"/>
    </row>
    <row r="623" s="67" customFormat="true" ht="18" hidden="false" customHeight="true" outlineLevel="0" collapsed="false">
      <c r="B623" s="68"/>
      <c r="C623" s="3"/>
      <c r="D623" s="69"/>
      <c r="E623" s="79"/>
      <c r="F623" s="79"/>
      <c r="G623" s="80"/>
      <c r="H623" s="80"/>
      <c r="I623" s="80"/>
      <c r="J623" s="80"/>
      <c r="K623" s="97"/>
      <c r="L623" s="87"/>
      <c r="M623" s="87"/>
      <c r="N623" s="87"/>
      <c r="O623" s="74"/>
      <c r="P623" s="74"/>
      <c r="Q623" s="88"/>
      <c r="R623" s="85"/>
      <c r="S623" s="98"/>
    </row>
    <row r="624" s="67" customFormat="true" ht="18" hidden="false" customHeight="true" outlineLevel="0" collapsed="false">
      <c r="B624" s="68"/>
      <c r="C624" s="3"/>
      <c r="D624" s="69"/>
      <c r="E624" s="79"/>
      <c r="F624" s="79"/>
      <c r="G624" s="80"/>
      <c r="H624" s="80"/>
      <c r="I624" s="80"/>
      <c r="J624" s="80"/>
      <c r="K624" s="97"/>
      <c r="L624" s="87"/>
      <c r="M624" s="87"/>
      <c r="N624" s="87"/>
      <c r="O624" s="74"/>
      <c r="P624" s="74"/>
      <c r="Q624" s="88"/>
      <c r="R624" s="85"/>
      <c r="S624" s="98"/>
    </row>
    <row r="625" s="67" customFormat="true" ht="18" hidden="false" customHeight="true" outlineLevel="0" collapsed="false">
      <c r="B625" s="68"/>
      <c r="C625" s="3"/>
      <c r="D625" s="69"/>
      <c r="E625" s="79"/>
      <c r="F625" s="79"/>
      <c r="G625" s="80"/>
      <c r="H625" s="80"/>
      <c r="I625" s="80"/>
      <c r="J625" s="80"/>
      <c r="K625" s="97"/>
      <c r="L625" s="87"/>
      <c r="M625" s="87"/>
      <c r="N625" s="87"/>
      <c r="O625" s="74"/>
      <c r="P625" s="74"/>
      <c r="Q625" s="88"/>
      <c r="R625" s="85"/>
      <c r="S625" s="98"/>
    </row>
    <row r="626" s="67" customFormat="true" ht="18" hidden="false" customHeight="true" outlineLevel="0" collapsed="false">
      <c r="B626" s="68"/>
      <c r="C626" s="3"/>
      <c r="D626" s="69"/>
      <c r="E626" s="79"/>
      <c r="F626" s="79"/>
      <c r="G626" s="80"/>
      <c r="H626" s="80"/>
      <c r="I626" s="80"/>
      <c r="J626" s="80"/>
      <c r="K626" s="97"/>
      <c r="L626" s="87"/>
      <c r="M626" s="87"/>
      <c r="N626" s="87"/>
      <c r="O626" s="74"/>
      <c r="P626" s="74"/>
      <c r="Q626" s="88"/>
      <c r="R626" s="85"/>
      <c r="S626" s="98"/>
    </row>
    <row r="627" s="67" customFormat="true" ht="18" hidden="false" customHeight="true" outlineLevel="0" collapsed="false">
      <c r="B627" s="68"/>
      <c r="C627" s="3"/>
      <c r="D627" s="69"/>
      <c r="E627" s="79"/>
      <c r="F627" s="79"/>
      <c r="G627" s="80"/>
      <c r="H627" s="80"/>
      <c r="I627" s="80"/>
      <c r="J627" s="80"/>
      <c r="K627" s="97"/>
      <c r="L627" s="87"/>
      <c r="M627" s="87"/>
      <c r="N627" s="87"/>
      <c r="O627" s="74"/>
      <c r="P627" s="74"/>
      <c r="Q627" s="88"/>
      <c r="R627" s="85"/>
      <c r="S627" s="98"/>
    </row>
    <row r="628" s="67" customFormat="true" ht="18" hidden="false" customHeight="true" outlineLevel="0" collapsed="false">
      <c r="B628" s="68"/>
      <c r="C628" s="3"/>
      <c r="D628" s="69"/>
      <c r="E628" s="79"/>
      <c r="F628" s="79"/>
      <c r="G628" s="80"/>
      <c r="H628" s="80"/>
      <c r="I628" s="80"/>
      <c r="J628" s="80"/>
      <c r="K628" s="97"/>
      <c r="L628" s="87"/>
      <c r="M628" s="87"/>
      <c r="N628" s="87"/>
      <c r="O628" s="74"/>
      <c r="P628" s="74"/>
      <c r="Q628" s="88"/>
      <c r="R628" s="85"/>
      <c r="S628" s="98"/>
    </row>
    <row r="629" s="67" customFormat="true" ht="18" hidden="false" customHeight="true" outlineLevel="0" collapsed="false">
      <c r="B629" s="68"/>
      <c r="C629" s="3"/>
      <c r="D629" s="69"/>
      <c r="E629" s="79"/>
      <c r="F629" s="79"/>
      <c r="G629" s="80"/>
      <c r="H629" s="80"/>
      <c r="I629" s="80"/>
      <c r="J629" s="80"/>
      <c r="K629" s="97"/>
      <c r="L629" s="87"/>
      <c r="M629" s="87"/>
      <c r="N629" s="87"/>
      <c r="O629" s="74"/>
      <c r="P629" s="74"/>
      <c r="Q629" s="88"/>
      <c r="R629" s="85"/>
      <c r="S629" s="98"/>
    </row>
    <row r="630" s="67" customFormat="true" ht="18" hidden="false" customHeight="true" outlineLevel="0" collapsed="false">
      <c r="B630" s="68"/>
      <c r="C630" s="3"/>
      <c r="D630" s="69"/>
      <c r="E630" s="79"/>
      <c r="F630" s="79"/>
      <c r="G630" s="80"/>
      <c r="H630" s="80"/>
      <c r="I630" s="80"/>
      <c r="J630" s="80"/>
      <c r="K630" s="97"/>
      <c r="L630" s="87"/>
      <c r="M630" s="87"/>
      <c r="N630" s="87"/>
      <c r="O630" s="74"/>
      <c r="P630" s="74"/>
      <c r="Q630" s="88"/>
      <c r="R630" s="85"/>
      <c r="S630" s="98"/>
    </row>
    <row r="631" s="67" customFormat="true" ht="18" hidden="false" customHeight="true" outlineLevel="0" collapsed="false">
      <c r="B631" s="68"/>
      <c r="C631" s="3"/>
      <c r="D631" s="69"/>
      <c r="E631" s="79"/>
      <c r="F631" s="79"/>
      <c r="G631" s="80"/>
      <c r="H631" s="80"/>
      <c r="I631" s="80"/>
      <c r="J631" s="80"/>
      <c r="K631" s="97"/>
      <c r="L631" s="87"/>
      <c r="M631" s="87"/>
      <c r="N631" s="87"/>
      <c r="O631" s="74"/>
      <c r="P631" s="74"/>
      <c r="Q631" s="88"/>
      <c r="R631" s="85"/>
      <c r="S631" s="98"/>
    </row>
    <row r="632" s="67" customFormat="true" ht="18" hidden="false" customHeight="true" outlineLevel="0" collapsed="false">
      <c r="B632" s="68"/>
      <c r="C632" s="3"/>
      <c r="D632" s="69"/>
      <c r="E632" s="79"/>
      <c r="F632" s="79"/>
      <c r="G632" s="80"/>
      <c r="H632" s="80"/>
      <c r="I632" s="80"/>
      <c r="J632" s="80"/>
      <c r="K632" s="97"/>
      <c r="L632" s="87"/>
      <c r="M632" s="87"/>
      <c r="N632" s="87"/>
      <c r="O632" s="74"/>
      <c r="P632" s="74"/>
      <c r="Q632" s="88"/>
      <c r="R632" s="85"/>
      <c r="S632" s="98"/>
    </row>
    <row r="633" s="67" customFormat="true" ht="18" hidden="false" customHeight="true" outlineLevel="0" collapsed="false">
      <c r="B633" s="68"/>
      <c r="C633" s="3"/>
      <c r="D633" s="69"/>
      <c r="E633" s="79"/>
      <c r="F633" s="79"/>
      <c r="G633" s="80"/>
      <c r="H633" s="80"/>
      <c r="I633" s="80"/>
      <c r="J633" s="80"/>
      <c r="K633" s="97"/>
      <c r="L633" s="87"/>
      <c r="M633" s="87"/>
      <c r="N633" s="87"/>
      <c r="O633" s="74"/>
      <c r="P633" s="74"/>
      <c r="Q633" s="88"/>
      <c r="R633" s="85"/>
      <c r="S633" s="98"/>
    </row>
    <row r="634" s="67" customFormat="true" ht="18" hidden="false" customHeight="true" outlineLevel="0" collapsed="false">
      <c r="B634" s="68"/>
      <c r="C634" s="3"/>
      <c r="D634" s="69"/>
      <c r="E634" s="79"/>
      <c r="F634" s="79"/>
      <c r="G634" s="80"/>
      <c r="H634" s="80"/>
      <c r="I634" s="80"/>
      <c r="J634" s="80"/>
      <c r="K634" s="97"/>
      <c r="L634" s="87"/>
      <c r="M634" s="87"/>
      <c r="N634" s="87"/>
      <c r="O634" s="74"/>
      <c r="P634" s="74"/>
      <c r="Q634" s="88"/>
      <c r="R634" s="85"/>
      <c r="S634" s="98"/>
    </row>
    <row r="635" s="67" customFormat="true" ht="18" hidden="false" customHeight="true" outlineLevel="0" collapsed="false">
      <c r="B635" s="68"/>
      <c r="C635" s="3"/>
      <c r="D635" s="69"/>
      <c r="E635" s="79"/>
      <c r="F635" s="79"/>
      <c r="G635" s="80"/>
      <c r="H635" s="80"/>
      <c r="I635" s="80"/>
      <c r="J635" s="80"/>
      <c r="K635" s="97"/>
      <c r="L635" s="87"/>
      <c r="M635" s="87"/>
      <c r="N635" s="87"/>
      <c r="O635" s="74"/>
      <c r="P635" s="74"/>
      <c r="Q635" s="88"/>
      <c r="R635" s="85"/>
      <c r="S635" s="98"/>
    </row>
    <row r="636" s="67" customFormat="true" ht="18" hidden="false" customHeight="true" outlineLevel="0" collapsed="false">
      <c r="B636" s="68"/>
      <c r="C636" s="3"/>
      <c r="D636" s="69"/>
      <c r="E636" s="79"/>
      <c r="F636" s="79"/>
      <c r="G636" s="80"/>
      <c r="H636" s="80"/>
      <c r="I636" s="80"/>
      <c r="J636" s="80"/>
      <c r="K636" s="97"/>
      <c r="L636" s="87"/>
      <c r="M636" s="87"/>
      <c r="N636" s="87"/>
      <c r="O636" s="74"/>
      <c r="P636" s="74"/>
      <c r="Q636" s="88"/>
      <c r="R636" s="85"/>
      <c r="S636" s="98"/>
    </row>
    <row r="637" s="67" customFormat="true" ht="18" hidden="false" customHeight="true" outlineLevel="0" collapsed="false">
      <c r="B637" s="68"/>
      <c r="C637" s="3"/>
      <c r="D637" s="69"/>
      <c r="E637" s="79"/>
      <c r="F637" s="79"/>
      <c r="G637" s="80"/>
      <c r="H637" s="80"/>
      <c r="I637" s="80"/>
      <c r="J637" s="80"/>
      <c r="K637" s="97"/>
      <c r="L637" s="87"/>
      <c r="M637" s="87"/>
      <c r="N637" s="87"/>
      <c r="O637" s="74"/>
      <c r="P637" s="74"/>
      <c r="Q637" s="88"/>
      <c r="R637" s="85"/>
      <c r="S637" s="98"/>
    </row>
    <row r="638" s="67" customFormat="true" ht="18" hidden="false" customHeight="true" outlineLevel="0" collapsed="false">
      <c r="B638" s="68"/>
      <c r="C638" s="3"/>
      <c r="D638" s="69"/>
      <c r="E638" s="79"/>
      <c r="F638" s="79"/>
      <c r="G638" s="80"/>
      <c r="H638" s="80"/>
      <c r="I638" s="80"/>
      <c r="J638" s="80"/>
      <c r="K638" s="97"/>
      <c r="L638" s="87"/>
      <c r="M638" s="87"/>
      <c r="N638" s="87"/>
      <c r="O638" s="74"/>
      <c r="P638" s="74"/>
      <c r="Q638" s="88"/>
      <c r="R638" s="85"/>
      <c r="S638" s="98"/>
    </row>
    <row r="639" s="67" customFormat="true" ht="18" hidden="false" customHeight="true" outlineLevel="0" collapsed="false">
      <c r="B639" s="68"/>
      <c r="C639" s="3"/>
      <c r="D639" s="69"/>
      <c r="E639" s="79"/>
      <c r="F639" s="79"/>
      <c r="G639" s="80"/>
      <c r="H639" s="80"/>
      <c r="I639" s="80"/>
      <c r="J639" s="80"/>
      <c r="K639" s="97"/>
      <c r="L639" s="87"/>
      <c r="M639" s="87"/>
      <c r="N639" s="87"/>
      <c r="O639" s="74"/>
      <c r="P639" s="74"/>
      <c r="Q639" s="88"/>
      <c r="R639" s="85"/>
      <c r="S639" s="98"/>
    </row>
    <row r="640" s="67" customFormat="true" ht="18" hidden="false" customHeight="true" outlineLevel="0" collapsed="false">
      <c r="B640" s="68"/>
      <c r="C640" s="3"/>
      <c r="D640" s="69"/>
      <c r="E640" s="79"/>
      <c r="F640" s="79"/>
      <c r="G640" s="80"/>
      <c r="H640" s="80"/>
      <c r="I640" s="80"/>
      <c r="J640" s="80"/>
      <c r="K640" s="97"/>
      <c r="L640" s="87"/>
      <c r="M640" s="87"/>
      <c r="N640" s="87"/>
      <c r="O640" s="74"/>
      <c r="P640" s="74"/>
      <c r="Q640" s="88"/>
      <c r="R640" s="85"/>
      <c r="S640" s="98"/>
    </row>
    <row r="641" s="67" customFormat="true" ht="18" hidden="false" customHeight="true" outlineLevel="0" collapsed="false">
      <c r="B641" s="68"/>
      <c r="C641" s="3"/>
      <c r="D641" s="69"/>
      <c r="E641" s="79"/>
      <c r="F641" s="79"/>
      <c r="G641" s="80"/>
      <c r="H641" s="80"/>
      <c r="I641" s="80"/>
      <c r="J641" s="80"/>
      <c r="K641" s="97"/>
      <c r="L641" s="87"/>
      <c r="M641" s="87"/>
      <c r="N641" s="87"/>
      <c r="O641" s="74"/>
      <c r="P641" s="74"/>
      <c r="Q641" s="88"/>
      <c r="R641" s="85"/>
      <c r="S641" s="98"/>
    </row>
    <row r="642" s="67" customFormat="true" ht="18" hidden="false" customHeight="true" outlineLevel="0" collapsed="false">
      <c r="B642" s="68"/>
      <c r="C642" s="3"/>
      <c r="D642" s="69"/>
      <c r="E642" s="79"/>
      <c r="F642" s="79"/>
      <c r="G642" s="80"/>
      <c r="H642" s="80"/>
      <c r="I642" s="80"/>
      <c r="J642" s="80"/>
      <c r="K642" s="97"/>
      <c r="L642" s="87"/>
      <c r="M642" s="87"/>
      <c r="N642" s="87"/>
      <c r="O642" s="74"/>
      <c r="P642" s="74"/>
      <c r="Q642" s="88"/>
      <c r="R642" s="85"/>
      <c r="S642" s="98"/>
    </row>
    <row r="643" s="67" customFormat="true" ht="18" hidden="false" customHeight="true" outlineLevel="0" collapsed="false">
      <c r="B643" s="68"/>
      <c r="C643" s="3"/>
      <c r="D643" s="69"/>
      <c r="E643" s="79"/>
      <c r="F643" s="79"/>
      <c r="G643" s="80"/>
      <c r="H643" s="80"/>
      <c r="I643" s="80"/>
      <c r="J643" s="80"/>
      <c r="K643" s="97"/>
      <c r="L643" s="87"/>
      <c r="M643" s="87"/>
      <c r="N643" s="87"/>
      <c r="O643" s="74"/>
      <c r="P643" s="74"/>
      <c r="Q643" s="88"/>
      <c r="R643" s="85"/>
      <c r="S643" s="98"/>
    </row>
    <row r="644" s="67" customFormat="true" ht="18" hidden="false" customHeight="true" outlineLevel="0" collapsed="false">
      <c r="B644" s="68"/>
      <c r="C644" s="3"/>
      <c r="D644" s="69"/>
      <c r="E644" s="79"/>
      <c r="F644" s="79"/>
      <c r="G644" s="80"/>
      <c r="H644" s="80"/>
      <c r="I644" s="80"/>
      <c r="J644" s="80"/>
      <c r="K644" s="97"/>
      <c r="L644" s="87"/>
      <c r="M644" s="87"/>
      <c r="N644" s="87"/>
      <c r="O644" s="74"/>
      <c r="P644" s="74"/>
      <c r="Q644" s="88"/>
      <c r="R644" s="85"/>
      <c r="S644" s="98"/>
    </row>
    <row r="645" s="67" customFormat="true" ht="18" hidden="false" customHeight="true" outlineLevel="0" collapsed="false">
      <c r="B645" s="68"/>
      <c r="C645" s="3"/>
      <c r="D645" s="69"/>
      <c r="E645" s="79"/>
      <c r="F645" s="79"/>
      <c r="G645" s="80"/>
      <c r="H645" s="80"/>
      <c r="I645" s="80"/>
      <c r="J645" s="80"/>
      <c r="K645" s="97"/>
      <c r="L645" s="87"/>
      <c r="M645" s="87"/>
      <c r="N645" s="87"/>
      <c r="O645" s="74"/>
      <c r="P645" s="74"/>
      <c r="Q645" s="88"/>
      <c r="R645" s="85"/>
      <c r="S645" s="98"/>
    </row>
    <row r="646" s="67" customFormat="true" ht="18" hidden="false" customHeight="true" outlineLevel="0" collapsed="false">
      <c r="B646" s="68"/>
      <c r="C646" s="3"/>
      <c r="D646" s="69"/>
      <c r="E646" s="79"/>
      <c r="F646" s="79"/>
      <c r="G646" s="80"/>
      <c r="H646" s="80"/>
      <c r="I646" s="80"/>
      <c r="J646" s="80"/>
      <c r="K646" s="97"/>
      <c r="L646" s="87"/>
      <c r="M646" s="87"/>
      <c r="N646" s="87"/>
      <c r="O646" s="74"/>
      <c r="P646" s="74"/>
      <c r="Q646" s="88"/>
      <c r="R646" s="85"/>
      <c r="S646" s="98"/>
    </row>
    <row r="647" s="67" customFormat="true" ht="18" hidden="false" customHeight="true" outlineLevel="0" collapsed="false">
      <c r="B647" s="68"/>
      <c r="C647" s="3"/>
      <c r="D647" s="69"/>
      <c r="E647" s="79"/>
      <c r="F647" s="79"/>
      <c r="G647" s="80"/>
      <c r="H647" s="80"/>
      <c r="I647" s="80"/>
      <c r="J647" s="80"/>
      <c r="K647" s="97"/>
      <c r="L647" s="87"/>
      <c r="M647" s="87"/>
      <c r="N647" s="87"/>
      <c r="O647" s="74"/>
      <c r="P647" s="74"/>
      <c r="Q647" s="88"/>
      <c r="R647" s="85"/>
      <c r="S647" s="98"/>
    </row>
    <row r="648" s="67" customFormat="true" ht="18" hidden="false" customHeight="true" outlineLevel="0" collapsed="false">
      <c r="B648" s="68"/>
      <c r="C648" s="3"/>
      <c r="D648" s="69"/>
      <c r="E648" s="79"/>
      <c r="F648" s="79"/>
      <c r="G648" s="80"/>
      <c r="H648" s="80"/>
      <c r="I648" s="80"/>
      <c r="J648" s="80"/>
      <c r="K648" s="97"/>
      <c r="L648" s="87"/>
      <c r="M648" s="87"/>
      <c r="N648" s="87"/>
      <c r="O648" s="74"/>
      <c r="P648" s="74"/>
      <c r="Q648" s="88"/>
      <c r="R648" s="85"/>
      <c r="S648" s="98"/>
    </row>
    <row r="649" s="67" customFormat="true" ht="18" hidden="false" customHeight="true" outlineLevel="0" collapsed="false">
      <c r="B649" s="68"/>
      <c r="C649" s="3"/>
      <c r="D649" s="69"/>
      <c r="E649" s="79"/>
      <c r="F649" s="79"/>
      <c r="G649" s="80"/>
      <c r="H649" s="80"/>
      <c r="I649" s="80"/>
      <c r="J649" s="80"/>
      <c r="K649" s="97"/>
      <c r="L649" s="87"/>
      <c r="M649" s="87"/>
      <c r="N649" s="87"/>
      <c r="O649" s="74"/>
      <c r="P649" s="74"/>
      <c r="Q649" s="88"/>
      <c r="R649" s="85"/>
      <c r="S649" s="98"/>
    </row>
    <row r="650" s="67" customFormat="true" ht="18" hidden="false" customHeight="true" outlineLevel="0" collapsed="false">
      <c r="B650" s="68"/>
      <c r="C650" s="3"/>
      <c r="D650" s="69"/>
      <c r="E650" s="79"/>
      <c r="F650" s="79"/>
      <c r="G650" s="80"/>
      <c r="H650" s="80"/>
      <c r="I650" s="80"/>
      <c r="J650" s="80"/>
      <c r="K650" s="97"/>
      <c r="L650" s="87"/>
      <c r="M650" s="87"/>
      <c r="N650" s="87"/>
      <c r="O650" s="74"/>
      <c r="P650" s="74"/>
      <c r="Q650" s="88"/>
      <c r="R650" s="85"/>
      <c r="S650" s="98"/>
    </row>
    <row r="651" s="67" customFormat="true" ht="18" hidden="false" customHeight="true" outlineLevel="0" collapsed="false">
      <c r="B651" s="68"/>
      <c r="C651" s="3"/>
      <c r="D651" s="69"/>
      <c r="E651" s="79"/>
      <c r="F651" s="79"/>
      <c r="G651" s="80"/>
      <c r="H651" s="80"/>
      <c r="I651" s="80"/>
      <c r="J651" s="80"/>
      <c r="K651" s="97"/>
      <c r="L651" s="87"/>
      <c r="M651" s="87"/>
      <c r="N651" s="87"/>
      <c r="O651" s="74"/>
      <c r="P651" s="74"/>
      <c r="Q651" s="88"/>
      <c r="R651" s="85"/>
      <c r="S651" s="98"/>
    </row>
    <row r="652" s="67" customFormat="true" ht="18" hidden="false" customHeight="true" outlineLevel="0" collapsed="false">
      <c r="B652" s="68"/>
      <c r="C652" s="3"/>
      <c r="D652" s="69"/>
      <c r="E652" s="79"/>
      <c r="F652" s="79"/>
      <c r="G652" s="80"/>
      <c r="H652" s="80"/>
      <c r="I652" s="80"/>
      <c r="J652" s="80"/>
      <c r="K652" s="97"/>
      <c r="L652" s="87"/>
      <c r="M652" s="87"/>
      <c r="N652" s="87"/>
      <c r="O652" s="74"/>
      <c r="P652" s="74"/>
      <c r="Q652" s="88"/>
      <c r="R652" s="85"/>
      <c r="S652" s="98"/>
    </row>
    <row r="653" s="67" customFormat="true" ht="18" hidden="false" customHeight="true" outlineLevel="0" collapsed="false">
      <c r="B653" s="68"/>
      <c r="C653" s="3"/>
      <c r="D653" s="69"/>
      <c r="E653" s="79"/>
      <c r="F653" s="79"/>
      <c r="G653" s="80"/>
      <c r="H653" s="80"/>
      <c r="I653" s="80"/>
      <c r="J653" s="80"/>
      <c r="K653" s="97"/>
      <c r="L653" s="87"/>
      <c r="M653" s="87"/>
      <c r="N653" s="87"/>
      <c r="O653" s="74"/>
      <c r="P653" s="74"/>
      <c r="Q653" s="88"/>
      <c r="R653" s="85"/>
      <c r="S653" s="98"/>
    </row>
    <row r="654" s="67" customFormat="true" ht="18" hidden="false" customHeight="true" outlineLevel="0" collapsed="false">
      <c r="B654" s="68"/>
      <c r="C654" s="3"/>
      <c r="D654" s="69"/>
      <c r="E654" s="79"/>
      <c r="F654" s="79"/>
      <c r="G654" s="80"/>
      <c r="H654" s="80"/>
      <c r="I654" s="80"/>
      <c r="J654" s="80"/>
      <c r="K654" s="97"/>
      <c r="L654" s="87"/>
      <c r="M654" s="87"/>
      <c r="N654" s="87"/>
      <c r="O654" s="74"/>
      <c r="P654" s="74"/>
      <c r="Q654" s="88"/>
      <c r="R654" s="85"/>
      <c r="S654" s="98"/>
    </row>
    <row r="655" s="67" customFormat="true" ht="18" hidden="false" customHeight="true" outlineLevel="0" collapsed="false">
      <c r="B655" s="68"/>
      <c r="C655" s="3"/>
      <c r="D655" s="69"/>
      <c r="E655" s="79"/>
      <c r="F655" s="79"/>
      <c r="G655" s="80"/>
      <c r="H655" s="80"/>
      <c r="I655" s="80"/>
      <c r="J655" s="80"/>
      <c r="K655" s="97"/>
      <c r="L655" s="87"/>
      <c r="M655" s="87"/>
      <c r="N655" s="87"/>
      <c r="O655" s="74"/>
      <c r="P655" s="74"/>
      <c r="Q655" s="88"/>
      <c r="R655" s="85"/>
      <c r="S655" s="98"/>
    </row>
    <row r="656" s="67" customFormat="true" ht="18" hidden="false" customHeight="true" outlineLevel="0" collapsed="false">
      <c r="B656" s="68"/>
      <c r="C656" s="3"/>
      <c r="D656" s="69"/>
      <c r="E656" s="79"/>
      <c r="F656" s="79"/>
      <c r="G656" s="80"/>
      <c r="H656" s="80"/>
      <c r="I656" s="80"/>
      <c r="J656" s="80"/>
      <c r="K656" s="97"/>
      <c r="L656" s="87"/>
      <c r="M656" s="87"/>
      <c r="N656" s="87"/>
      <c r="O656" s="74"/>
      <c r="P656" s="74"/>
      <c r="Q656" s="88"/>
      <c r="R656" s="85"/>
      <c r="S656" s="98"/>
    </row>
    <row r="657" s="67" customFormat="true" ht="18" hidden="false" customHeight="true" outlineLevel="0" collapsed="false">
      <c r="B657" s="68"/>
      <c r="C657" s="3"/>
      <c r="D657" s="69"/>
      <c r="E657" s="79"/>
      <c r="F657" s="79"/>
      <c r="G657" s="80"/>
      <c r="H657" s="80"/>
      <c r="I657" s="80"/>
      <c r="J657" s="80"/>
      <c r="K657" s="97"/>
      <c r="L657" s="87"/>
      <c r="M657" s="87"/>
      <c r="N657" s="87"/>
      <c r="O657" s="74"/>
      <c r="P657" s="74"/>
      <c r="Q657" s="88"/>
      <c r="R657" s="85"/>
      <c r="S657" s="98"/>
    </row>
    <row r="658" s="67" customFormat="true" ht="18" hidden="false" customHeight="true" outlineLevel="0" collapsed="false">
      <c r="B658" s="68"/>
      <c r="C658" s="3"/>
      <c r="D658" s="69"/>
      <c r="E658" s="79"/>
      <c r="F658" s="79"/>
      <c r="G658" s="80"/>
      <c r="H658" s="80"/>
      <c r="I658" s="80"/>
      <c r="J658" s="80"/>
      <c r="K658" s="97"/>
      <c r="L658" s="87"/>
      <c r="M658" s="87"/>
      <c r="N658" s="87"/>
      <c r="O658" s="74"/>
      <c r="P658" s="74"/>
      <c r="Q658" s="88"/>
      <c r="R658" s="85"/>
      <c r="S658" s="98"/>
    </row>
    <row r="659" s="67" customFormat="true" ht="18" hidden="false" customHeight="true" outlineLevel="0" collapsed="false">
      <c r="B659" s="68"/>
      <c r="C659" s="3"/>
      <c r="D659" s="69"/>
      <c r="E659" s="79"/>
      <c r="F659" s="79"/>
      <c r="G659" s="80"/>
      <c r="H659" s="80"/>
      <c r="I659" s="80"/>
      <c r="J659" s="80"/>
      <c r="K659" s="97"/>
      <c r="L659" s="87"/>
      <c r="M659" s="87"/>
      <c r="N659" s="87"/>
      <c r="O659" s="74"/>
      <c r="P659" s="74"/>
      <c r="Q659" s="88"/>
      <c r="R659" s="85"/>
      <c r="S659" s="98"/>
    </row>
    <row r="660" s="67" customFormat="true" ht="18" hidden="false" customHeight="true" outlineLevel="0" collapsed="false">
      <c r="B660" s="68"/>
      <c r="C660" s="3"/>
      <c r="D660" s="69"/>
      <c r="E660" s="79"/>
      <c r="F660" s="79"/>
      <c r="G660" s="80"/>
      <c r="H660" s="80"/>
      <c r="I660" s="80"/>
      <c r="J660" s="80"/>
      <c r="K660" s="97"/>
      <c r="L660" s="87"/>
      <c r="M660" s="87"/>
      <c r="N660" s="87"/>
      <c r="O660" s="74"/>
      <c r="P660" s="74"/>
      <c r="Q660" s="88"/>
      <c r="R660" s="85"/>
      <c r="S660" s="98"/>
    </row>
    <row r="661" s="67" customFormat="true" ht="18" hidden="false" customHeight="true" outlineLevel="0" collapsed="false">
      <c r="B661" s="68"/>
      <c r="C661" s="3"/>
      <c r="D661" s="69"/>
      <c r="E661" s="79"/>
      <c r="F661" s="79"/>
      <c r="G661" s="80"/>
      <c r="H661" s="80"/>
      <c r="I661" s="80"/>
      <c r="J661" s="80"/>
      <c r="K661" s="97"/>
      <c r="L661" s="87"/>
      <c r="M661" s="87"/>
      <c r="N661" s="87"/>
      <c r="O661" s="74"/>
      <c r="P661" s="74"/>
      <c r="Q661" s="88"/>
      <c r="R661" s="85"/>
      <c r="S661" s="98"/>
    </row>
    <row r="662" s="67" customFormat="true" ht="18" hidden="false" customHeight="true" outlineLevel="0" collapsed="false">
      <c r="B662" s="68"/>
      <c r="C662" s="3"/>
      <c r="D662" s="69"/>
      <c r="E662" s="79"/>
      <c r="F662" s="79"/>
      <c r="G662" s="80"/>
      <c r="H662" s="80"/>
      <c r="I662" s="80"/>
      <c r="J662" s="80"/>
      <c r="K662" s="97"/>
      <c r="L662" s="87"/>
      <c r="M662" s="87"/>
      <c r="N662" s="87"/>
      <c r="O662" s="74"/>
      <c r="P662" s="74"/>
      <c r="Q662" s="88"/>
      <c r="R662" s="85"/>
      <c r="S662" s="98"/>
    </row>
    <row r="663" s="67" customFormat="true" ht="18" hidden="false" customHeight="true" outlineLevel="0" collapsed="false">
      <c r="B663" s="68"/>
      <c r="C663" s="3"/>
      <c r="D663" s="69"/>
      <c r="E663" s="79"/>
      <c r="F663" s="79"/>
      <c r="G663" s="80"/>
      <c r="H663" s="80"/>
      <c r="I663" s="80"/>
      <c r="J663" s="80"/>
      <c r="K663" s="97"/>
      <c r="L663" s="87"/>
      <c r="M663" s="87"/>
      <c r="N663" s="87"/>
      <c r="O663" s="74"/>
      <c r="P663" s="74"/>
      <c r="Q663" s="88"/>
      <c r="R663" s="85"/>
      <c r="S663" s="98"/>
    </row>
    <row r="664" s="67" customFormat="true" ht="18" hidden="false" customHeight="true" outlineLevel="0" collapsed="false">
      <c r="B664" s="68"/>
      <c r="C664" s="3"/>
      <c r="D664" s="69"/>
      <c r="E664" s="79"/>
      <c r="F664" s="79"/>
      <c r="G664" s="80"/>
      <c r="H664" s="80"/>
      <c r="I664" s="80"/>
      <c r="J664" s="80"/>
      <c r="K664" s="97"/>
      <c r="L664" s="87"/>
      <c r="M664" s="87"/>
      <c r="N664" s="87"/>
      <c r="O664" s="74"/>
      <c r="P664" s="74"/>
      <c r="Q664" s="88"/>
      <c r="R664" s="85"/>
      <c r="S664" s="98"/>
    </row>
    <row r="665" s="67" customFormat="true" ht="18" hidden="false" customHeight="true" outlineLevel="0" collapsed="false">
      <c r="B665" s="68"/>
      <c r="C665" s="3"/>
      <c r="D665" s="69"/>
      <c r="E665" s="79"/>
      <c r="F665" s="79"/>
      <c r="G665" s="80"/>
      <c r="H665" s="80"/>
      <c r="I665" s="80"/>
      <c r="J665" s="80"/>
      <c r="K665" s="97"/>
      <c r="L665" s="87"/>
      <c r="M665" s="87"/>
      <c r="N665" s="87"/>
      <c r="O665" s="74"/>
      <c r="P665" s="74"/>
      <c r="Q665" s="88"/>
      <c r="R665" s="85"/>
      <c r="S665" s="98"/>
    </row>
    <row r="666" s="67" customFormat="true" ht="18" hidden="false" customHeight="true" outlineLevel="0" collapsed="false">
      <c r="B666" s="68"/>
      <c r="C666" s="3"/>
      <c r="D666" s="69"/>
      <c r="E666" s="79"/>
      <c r="F666" s="79"/>
      <c r="G666" s="80"/>
      <c r="H666" s="80"/>
      <c r="I666" s="80"/>
      <c r="J666" s="80"/>
      <c r="K666" s="97"/>
      <c r="L666" s="87"/>
      <c r="M666" s="87"/>
      <c r="N666" s="87"/>
      <c r="O666" s="74"/>
      <c r="P666" s="74"/>
      <c r="Q666" s="88"/>
      <c r="R666" s="85"/>
      <c r="S666" s="98"/>
    </row>
    <row r="667" s="67" customFormat="true" ht="18" hidden="false" customHeight="true" outlineLevel="0" collapsed="false">
      <c r="B667" s="68"/>
      <c r="C667" s="3"/>
      <c r="D667" s="69"/>
      <c r="E667" s="79"/>
      <c r="F667" s="79"/>
      <c r="G667" s="80"/>
      <c r="H667" s="80"/>
      <c r="I667" s="80"/>
      <c r="J667" s="80"/>
      <c r="K667" s="97"/>
      <c r="L667" s="87"/>
      <c r="M667" s="87"/>
      <c r="N667" s="87"/>
      <c r="O667" s="74"/>
      <c r="P667" s="74"/>
      <c r="Q667" s="88"/>
      <c r="R667" s="85"/>
      <c r="S667" s="98"/>
    </row>
    <row r="668" s="67" customFormat="true" ht="18" hidden="false" customHeight="true" outlineLevel="0" collapsed="false">
      <c r="B668" s="68"/>
      <c r="C668" s="3"/>
      <c r="D668" s="69"/>
      <c r="E668" s="79"/>
      <c r="F668" s="79"/>
      <c r="G668" s="80"/>
      <c r="H668" s="80"/>
      <c r="I668" s="80"/>
      <c r="J668" s="80"/>
      <c r="K668" s="97"/>
      <c r="L668" s="87"/>
      <c r="M668" s="87"/>
      <c r="N668" s="87"/>
      <c r="O668" s="74"/>
      <c r="P668" s="74"/>
      <c r="Q668" s="88"/>
      <c r="R668" s="85"/>
      <c r="S668" s="98"/>
    </row>
    <row r="669" s="67" customFormat="true" ht="18" hidden="false" customHeight="true" outlineLevel="0" collapsed="false">
      <c r="B669" s="68"/>
      <c r="C669" s="3"/>
      <c r="D669" s="69"/>
      <c r="E669" s="79"/>
      <c r="F669" s="79"/>
      <c r="G669" s="80"/>
      <c r="H669" s="80"/>
      <c r="I669" s="80"/>
      <c r="J669" s="80"/>
      <c r="K669" s="97"/>
      <c r="L669" s="87"/>
      <c r="M669" s="87"/>
      <c r="N669" s="87"/>
      <c r="O669" s="74"/>
      <c r="P669" s="74"/>
      <c r="Q669" s="88"/>
      <c r="R669" s="85"/>
      <c r="S669" s="98"/>
    </row>
    <row r="670" s="67" customFormat="true" ht="18" hidden="false" customHeight="true" outlineLevel="0" collapsed="false">
      <c r="B670" s="68"/>
      <c r="C670" s="3"/>
      <c r="D670" s="69"/>
      <c r="E670" s="79"/>
      <c r="F670" s="79"/>
      <c r="G670" s="80"/>
      <c r="H670" s="80"/>
      <c r="I670" s="80"/>
      <c r="J670" s="80"/>
      <c r="K670" s="97"/>
      <c r="L670" s="87"/>
      <c r="M670" s="87"/>
      <c r="N670" s="87"/>
      <c r="O670" s="74"/>
      <c r="P670" s="74"/>
      <c r="Q670" s="88"/>
      <c r="R670" s="85"/>
      <c r="S670" s="98"/>
    </row>
    <row r="671" s="67" customFormat="true" ht="18" hidden="false" customHeight="true" outlineLevel="0" collapsed="false">
      <c r="B671" s="68"/>
      <c r="C671" s="3"/>
      <c r="D671" s="69"/>
      <c r="E671" s="79"/>
      <c r="F671" s="79"/>
      <c r="G671" s="80"/>
      <c r="H671" s="80"/>
      <c r="I671" s="80"/>
      <c r="J671" s="80"/>
      <c r="K671" s="97"/>
      <c r="L671" s="87"/>
      <c r="M671" s="87"/>
      <c r="N671" s="87"/>
      <c r="O671" s="74"/>
      <c r="P671" s="74"/>
      <c r="Q671" s="88"/>
      <c r="R671" s="85"/>
      <c r="S671" s="98"/>
    </row>
    <row r="672" s="67" customFormat="true" ht="18" hidden="false" customHeight="true" outlineLevel="0" collapsed="false">
      <c r="B672" s="68"/>
      <c r="C672" s="3"/>
      <c r="D672" s="69"/>
      <c r="E672" s="79"/>
      <c r="F672" s="79"/>
      <c r="G672" s="80"/>
      <c r="H672" s="80"/>
      <c r="I672" s="80"/>
      <c r="J672" s="80"/>
      <c r="K672" s="97"/>
      <c r="L672" s="87"/>
      <c r="M672" s="87"/>
      <c r="N672" s="87"/>
      <c r="O672" s="74"/>
      <c r="P672" s="74"/>
      <c r="Q672" s="88"/>
      <c r="R672" s="85"/>
      <c r="S672" s="98"/>
    </row>
    <row r="673" s="67" customFormat="true" ht="18" hidden="false" customHeight="true" outlineLevel="0" collapsed="false">
      <c r="B673" s="68"/>
      <c r="C673" s="3"/>
      <c r="D673" s="69"/>
      <c r="E673" s="79"/>
      <c r="F673" s="79"/>
      <c r="G673" s="80"/>
      <c r="H673" s="80"/>
      <c r="I673" s="80"/>
      <c r="J673" s="80"/>
      <c r="K673" s="97"/>
      <c r="L673" s="87"/>
      <c r="M673" s="87"/>
      <c r="N673" s="87"/>
      <c r="O673" s="74"/>
      <c r="P673" s="74"/>
      <c r="Q673" s="88"/>
      <c r="R673" s="85"/>
      <c r="S673" s="98"/>
    </row>
    <row r="674" s="67" customFormat="true" ht="18" hidden="false" customHeight="true" outlineLevel="0" collapsed="false">
      <c r="B674" s="68"/>
      <c r="C674" s="3"/>
      <c r="D674" s="69"/>
      <c r="E674" s="79"/>
      <c r="F674" s="79"/>
      <c r="G674" s="80"/>
      <c r="H674" s="80"/>
      <c r="I674" s="80"/>
      <c r="J674" s="80"/>
      <c r="K674" s="97"/>
      <c r="L674" s="87"/>
      <c r="M674" s="87"/>
      <c r="N674" s="87"/>
      <c r="O674" s="74"/>
      <c r="P674" s="74"/>
      <c r="Q674" s="88"/>
      <c r="R674" s="85"/>
      <c r="S674" s="98"/>
    </row>
    <row r="675" s="67" customFormat="true" ht="18" hidden="false" customHeight="true" outlineLevel="0" collapsed="false">
      <c r="B675" s="68"/>
      <c r="C675" s="3"/>
      <c r="D675" s="69"/>
      <c r="E675" s="79"/>
      <c r="F675" s="79"/>
      <c r="G675" s="80"/>
      <c r="H675" s="80"/>
      <c r="I675" s="80"/>
      <c r="J675" s="80"/>
      <c r="K675" s="97"/>
      <c r="L675" s="87"/>
      <c r="M675" s="87"/>
      <c r="N675" s="87"/>
      <c r="O675" s="74"/>
      <c r="P675" s="74"/>
      <c r="Q675" s="88"/>
      <c r="R675" s="85"/>
      <c r="S675" s="98"/>
    </row>
    <row r="676" s="67" customFormat="true" ht="18" hidden="false" customHeight="true" outlineLevel="0" collapsed="false">
      <c r="B676" s="68"/>
      <c r="C676" s="3"/>
      <c r="D676" s="69"/>
      <c r="E676" s="79"/>
      <c r="F676" s="79"/>
      <c r="G676" s="80"/>
      <c r="H676" s="80"/>
      <c r="I676" s="80"/>
      <c r="J676" s="80"/>
      <c r="K676" s="97"/>
      <c r="L676" s="87"/>
      <c r="M676" s="87"/>
      <c r="N676" s="87"/>
      <c r="O676" s="74"/>
      <c r="P676" s="74"/>
      <c r="Q676" s="88"/>
      <c r="R676" s="85"/>
      <c r="S676" s="98"/>
    </row>
    <row r="677" s="67" customFormat="true" ht="18" hidden="false" customHeight="true" outlineLevel="0" collapsed="false">
      <c r="B677" s="68"/>
      <c r="C677" s="3"/>
      <c r="D677" s="69"/>
      <c r="E677" s="79"/>
      <c r="F677" s="79"/>
      <c r="G677" s="80"/>
      <c r="H677" s="80"/>
      <c r="I677" s="80"/>
      <c r="J677" s="80"/>
      <c r="K677" s="97"/>
      <c r="L677" s="87"/>
      <c r="M677" s="87"/>
      <c r="N677" s="87"/>
      <c r="O677" s="74"/>
      <c r="P677" s="74"/>
      <c r="Q677" s="88"/>
      <c r="R677" s="85"/>
      <c r="S677" s="98"/>
    </row>
    <row r="678" s="67" customFormat="true" ht="18" hidden="false" customHeight="true" outlineLevel="0" collapsed="false">
      <c r="B678" s="68"/>
      <c r="C678" s="3"/>
      <c r="D678" s="69"/>
      <c r="E678" s="79"/>
      <c r="F678" s="79"/>
      <c r="G678" s="80"/>
      <c r="H678" s="80"/>
      <c r="I678" s="80"/>
      <c r="J678" s="80"/>
      <c r="K678" s="97"/>
      <c r="L678" s="87"/>
      <c r="M678" s="87"/>
      <c r="N678" s="87"/>
      <c r="O678" s="74"/>
      <c r="P678" s="74"/>
      <c r="Q678" s="88"/>
      <c r="R678" s="85"/>
      <c r="S678" s="98"/>
    </row>
    <row r="679" s="67" customFormat="true" ht="18" hidden="false" customHeight="true" outlineLevel="0" collapsed="false">
      <c r="B679" s="68"/>
      <c r="C679" s="3"/>
      <c r="D679" s="69"/>
      <c r="E679" s="79"/>
      <c r="F679" s="79"/>
      <c r="G679" s="80"/>
      <c r="H679" s="80"/>
      <c r="I679" s="80"/>
      <c r="J679" s="80"/>
      <c r="K679" s="97"/>
      <c r="L679" s="87"/>
      <c r="M679" s="87"/>
      <c r="N679" s="87"/>
      <c r="O679" s="74"/>
      <c r="P679" s="74"/>
      <c r="Q679" s="88"/>
      <c r="R679" s="85"/>
      <c r="S679" s="98"/>
    </row>
    <row r="680" s="67" customFormat="true" ht="18" hidden="false" customHeight="true" outlineLevel="0" collapsed="false">
      <c r="B680" s="68"/>
      <c r="C680" s="3"/>
      <c r="D680" s="69"/>
      <c r="E680" s="79"/>
      <c r="F680" s="79"/>
      <c r="G680" s="80"/>
      <c r="H680" s="80"/>
      <c r="I680" s="80"/>
      <c r="J680" s="80"/>
      <c r="K680" s="97"/>
      <c r="L680" s="87"/>
      <c r="M680" s="87"/>
      <c r="N680" s="87"/>
      <c r="O680" s="74"/>
      <c r="P680" s="74"/>
      <c r="Q680" s="88"/>
      <c r="R680" s="85"/>
      <c r="S680" s="98"/>
    </row>
    <row r="681" s="67" customFormat="true" ht="18" hidden="false" customHeight="true" outlineLevel="0" collapsed="false">
      <c r="B681" s="68"/>
      <c r="C681" s="3"/>
      <c r="D681" s="69"/>
      <c r="E681" s="79"/>
      <c r="F681" s="79"/>
      <c r="G681" s="80"/>
      <c r="H681" s="80"/>
      <c r="I681" s="80"/>
      <c r="J681" s="80"/>
      <c r="K681" s="97"/>
      <c r="L681" s="87"/>
      <c r="M681" s="87"/>
      <c r="N681" s="87"/>
      <c r="O681" s="74"/>
      <c r="P681" s="74"/>
      <c r="Q681" s="88"/>
      <c r="R681" s="85"/>
      <c r="S681" s="98"/>
    </row>
    <row r="682" s="67" customFormat="true" ht="18" hidden="false" customHeight="true" outlineLevel="0" collapsed="false">
      <c r="B682" s="68"/>
      <c r="C682" s="3"/>
      <c r="D682" s="69"/>
      <c r="E682" s="79"/>
      <c r="F682" s="79"/>
      <c r="G682" s="80"/>
      <c r="H682" s="80"/>
      <c r="I682" s="80"/>
      <c r="J682" s="80"/>
      <c r="K682" s="97"/>
      <c r="L682" s="87"/>
      <c r="M682" s="87"/>
      <c r="N682" s="87"/>
      <c r="O682" s="74"/>
      <c r="P682" s="74"/>
      <c r="Q682" s="88"/>
      <c r="R682" s="85"/>
      <c r="S682" s="98"/>
    </row>
    <row r="683" s="67" customFormat="true" ht="18" hidden="false" customHeight="true" outlineLevel="0" collapsed="false">
      <c r="B683" s="68"/>
      <c r="C683" s="3"/>
      <c r="D683" s="69"/>
      <c r="E683" s="79"/>
      <c r="F683" s="79"/>
      <c r="G683" s="80"/>
      <c r="H683" s="80"/>
      <c r="I683" s="80"/>
      <c r="J683" s="80"/>
      <c r="K683" s="97"/>
      <c r="L683" s="87"/>
      <c r="M683" s="87"/>
      <c r="N683" s="87"/>
      <c r="O683" s="74"/>
      <c r="P683" s="74"/>
      <c r="Q683" s="88"/>
      <c r="R683" s="85"/>
      <c r="S683" s="98"/>
    </row>
    <row r="684" s="67" customFormat="true" ht="18" hidden="false" customHeight="true" outlineLevel="0" collapsed="false">
      <c r="B684" s="68"/>
      <c r="C684" s="3"/>
      <c r="D684" s="69"/>
      <c r="E684" s="79"/>
      <c r="F684" s="79"/>
      <c r="G684" s="80"/>
      <c r="H684" s="80"/>
      <c r="I684" s="80"/>
      <c r="J684" s="80"/>
      <c r="K684" s="97"/>
      <c r="L684" s="87"/>
      <c r="M684" s="87"/>
      <c r="N684" s="87"/>
      <c r="O684" s="74"/>
      <c r="P684" s="74"/>
      <c r="Q684" s="88"/>
      <c r="R684" s="85"/>
      <c r="S684" s="98"/>
    </row>
    <row r="685" s="67" customFormat="true" ht="18" hidden="false" customHeight="true" outlineLevel="0" collapsed="false">
      <c r="B685" s="68"/>
      <c r="C685" s="3"/>
      <c r="D685" s="69"/>
      <c r="E685" s="79"/>
      <c r="F685" s="79"/>
      <c r="G685" s="80"/>
      <c r="H685" s="80"/>
      <c r="I685" s="80"/>
      <c r="J685" s="80"/>
      <c r="K685" s="97"/>
      <c r="L685" s="87"/>
      <c r="M685" s="87"/>
      <c r="N685" s="87"/>
      <c r="O685" s="74"/>
      <c r="P685" s="74"/>
      <c r="Q685" s="88"/>
      <c r="R685" s="85"/>
      <c r="S685" s="98"/>
    </row>
    <row r="686" s="67" customFormat="true" ht="18" hidden="false" customHeight="true" outlineLevel="0" collapsed="false">
      <c r="B686" s="68"/>
      <c r="C686" s="3"/>
      <c r="D686" s="69"/>
      <c r="E686" s="79"/>
      <c r="F686" s="79"/>
      <c r="G686" s="80"/>
      <c r="H686" s="80"/>
      <c r="I686" s="80"/>
      <c r="J686" s="80"/>
      <c r="K686" s="97"/>
      <c r="L686" s="87"/>
      <c r="M686" s="87"/>
      <c r="N686" s="87"/>
      <c r="O686" s="74"/>
      <c r="P686" s="74"/>
      <c r="Q686" s="88"/>
      <c r="R686" s="85"/>
      <c r="S686" s="98"/>
    </row>
    <row r="687" s="67" customFormat="true" ht="18" hidden="false" customHeight="true" outlineLevel="0" collapsed="false">
      <c r="B687" s="68"/>
      <c r="C687" s="3"/>
      <c r="D687" s="69"/>
      <c r="E687" s="79"/>
      <c r="F687" s="79"/>
      <c r="G687" s="80"/>
      <c r="H687" s="80"/>
      <c r="I687" s="80"/>
      <c r="J687" s="80"/>
      <c r="K687" s="97"/>
      <c r="L687" s="87"/>
      <c r="M687" s="87"/>
      <c r="N687" s="87"/>
      <c r="O687" s="74"/>
      <c r="P687" s="74"/>
      <c r="Q687" s="88"/>
      <c r="R687" s="85"/>
      <c r="S687" s="98"/>
    </row>
    <row r="688" s="67" customFormat="true" ht="18" hidden="false" customHeight="true" outlineLevel="0" collapsed="false">
      <c r="B688" s="68"/>
      <c r="C688" s="3"/>
      <c r="D688" s="69"/>
      <c r="E688" s="79"/>
      <c r="F688" s="79"/>
      <c r="G688" s="80"/>
      <c r="H688" s="80"/>
      <c r="I688" s="80"/>
      <c r="J688" s="80"/>
      <c r="K688" s="97"/>
      <c r="L688" s="87"/>
      <c r="M688" s="87"/>
      <c r="N688" s="87"/>
      <c r="O688" s="74"/>
      <c r="P688" s="74"/>
      <c r="Q688" s="88"/>
      <c r="R688" s="85"/>
      <c r="S688" s="98"/>
    </row>
    <row r="689" s="67" customFormat="true" ht="18" hidden="false" customHeight="true" outlineLevel="0" collapsed="false">
      <c r="B689" s="68"/>
      <c r="C689" s="3"/>
      <c r="D689" s="69"/>
      <c r="E689" s="79"/>
      <c r="F689" s="79"/>
      <c r="G689" s="80"/>
      <c r="H689" s="80"/>
      <c r="I689" s="80"/>
      <c r="J689" s="80"/>
      <c r="K689" s="97"/>
      <c r="L689" s="87"/>
      <c r="M689" s="87"/>
      <c r="N689" s="87"/>
      <c r="O689" s="74"/>
      <c r="P689" s="74"/>
      <c r="Q689" s="88"/>
      <c r="R689" s="85"/>
      <c r="S689" s="98"/>
    </row>
    <row r="690" s="67" customFormat="true" ht="18" hidden="false" customHeight="true" outlineLevel="0" collapsed="false">
      <c r="B690" s="68"/>
      <c r="C690" s="3"/>
      <c r="D690" s="69"/>
      <c r="E690" s="79"/>
      <c r="F690" s="79"/>
      <c r="G690" s="80"/>
      <c r="H690" s="80"/>
      <c r="I690" s="80"/>
      <c r="J690" s="80"/>
      <c r="K690" s="97"/>
      <c r="L690" s="87"/>
      <c r="M690" s="87"/>
      <c r="N690" s="87"/>
      <c r="O690" s="74"/>
      <c r="P690" s="74"/>
      <c r="Q690" s="88"/>
      <c r="R690" s="85"/>
      <c r="S690" s="98"/>
    </row>
    <row r="691" s="67" customFormat="true" ht="18" hidden="false" customHeight="true" outlineLevel="0" collapsed="false">
      <c r="B691" s="68"/>
      <c r="C691" s="3"/>
      <c r="D691" s="69"/>
      <c r="E691" s="79"/>
      <c r="F691" s="79"/>
      <c r="G691" s="80"/>
      <c r="H691" s="80"/>
      <c r="I691" s="80"/>
      <c r="J691" s="80"/>
      <c r="K691" s="97"/>
      <c r="L691" s="87"/>
      <c r="M691" s="87"/>
      <c r="N691" s="87"/>
      <c r="O691" s="74"/>
      <c r="P691" s="74"/>
      <c r="Q691" s="88"/>
      <c r="R691" s="85"/>
      <c r="S691" s="98"/>
    </row>
    <row r="692" s="67" customFormat="true" ht="18" hidden="false" customHeight="true" outlineLevel="0" collapsed="false">
      <c r="B692" s="68"/>
      <c r="C692" s="3"/>
      <c r="D692" s="69"/>
      <c r="E692" s="79"/>
      <c r="F692" s="79"/>
      <c r="G692" s="80"/>
      <c r="H692" s="80"/>
      <c r="I692" s="80"/>
      <c r="J692" s="80"/>
      <c r="K692" s="97"/>
      <c r="L692" s="87"/>
      <c r="M692" s="87"/>
      <c r="N692" s="87"/>
      <c r="O692" s="74"/>
      <c r="P692" s="74"/>
      <c r="Q692" s="88"/>
      <c r="R692" s="85"/>
      <c r="S692" s="98"/>
    </row>
    <row r="693" s="67" customFormat="true" ht="18" hidden="false" customHeight="true" outlineLevel="0" collapsed="false">
      <c r="B693" s="68"/>
      <c r="C693" s="3"/>
      <c r="D693" s="69"/>
      <c r="E693" s="79"/>
      <c r="F693" s="79"/>
      <c r="G693" s="80"/>
      <c r="H693" s="80"/>
      <c r="I693" s="80"/>
      <c r="J693" s="80"/>
      <c r="K693" s="97"/>
      <c r="L693" s="87"/>
      <c r="M693" s="87"/>
      <c r="N693" s="87"/>
      <c r="O693" s="74"/>
      <c r="P693" s="74"/>
      <c r="Q693" s="88"/>
      <c r="R693" s="85"/>
      <c r="S693" s="98"/>
    </row>
    <row r="694" s="67" customFormat="true" ht="18" hidden="false" customHeight="true" outlineLevel="0" collapsed="false">
      <c r="B694" s="68"/>
      <c r="C694" s="3"/>
      <c r="D694" s="69"/>
      <c r="E694" s="79"/>
      <c r="F694" s="79"/>
      <c r="G694" s="80"/>
      <c r="H694" s="80"/>
      <c r="I694" s="80"/>
      <c r="J694" s="80"/>
      <c r="K694" s="97"/>
      <c r="L694" s="87"/>
      <c r="M694" s="87"/>
      <c r="N694" s="87"/>
      <c r="O694" s="74"/>
      <c r="P694" s="74"/>
      <c r="Q694" s="88"/>
      <c r="R694" s="85"/>
      <c r="S694" s="98"/>
    </row>
    <row r="695" s="67" customFormat="true" ht="18" hidden="false" customHeight="true" outlineLevel="0" collapsed="false">
      <c r="B695" s="68"/>
      <c r="C695" s="3"/>
      <c r="D695" s="69"/>
      <c r="E695" s="79"/>
      <c r="F695" s="79"/>
      <c r="G695" s="80"/>
      <c r="H695" s="80"/>
      <c r="I695" s="80"/>
      <c r="J695" s="80"/>
      <c r="K695" s="97"/>
      <c r="L695" s="87"/>
      <c r="M695" s="87"/>
      <c r="N695" s="87"/>
      <c r="O695" s="74"/>
      <c r="P695" s="74"/>
      <c r="Q695" s="88"/>
      <c r="R695" s="85"/>
      <c r="S695" s="98"/>
    </row>
    <row r="696" s="67" customFormat="true" ht="18" hidden="false" customHeight="true" outlineLevel="0" collapsed="false">
      <c r="B696" s="68"/>
      <c r="C696" s="3"/>
      <c r="D696" s="69"/>
      <c r="E696" s="79"/>
      <c r="F696" s="79"/>
      <c r="G696" s="80"/>
      <c r="H696" s="80"/>
      <c r="I696" s="80"/>
      <c r="J696" s="80"/>
      <c r="K696" s="97"/>
      <c r="L696" s="87"/>
      <c r="M696" s="87"/>
      <c r="N696" s="87"/>
      <c r="O696" s="74"/>
      <c r="P696" s="74"/>
      <c r="Q696" s="88"/>
      <c r="R696" s="85"/>
      <c r="S696" s="98"/>
    </row>
    <row r="697" s="67" customFormat="true" ht="18" hidden="false" customHeight="true" outlineLevel="0" collapsed="false">
      <c r="B697" s="68"/>
      <c r="C697" s="3"/>
      <c r="D697" s="69"/>
      <c r="E697" s="79"/>
      <c r="F697" s="79"/>
      <c r="G697" s="80"/>
      <c r="H697" s="80"/>
      <c r="I697" s="80"/>
      <c r="J697" s="80"/>
      <c r="K697" s="97"/>
      <c r="L697" s="87"/>
      <c r="M697" s="87"/>
      <c r="N697" s="87"/>
      <c r="O697" s="74"/>
      <c r="P697" s="74"/>
      <c r="Q697" s="88"/>
      <c r="R697" s="85"/>
      <c r="S697" s="98"/>
    </row>
    <row r="698" s="67" customFormat="true" ht="18" hidden="false" customHeight="true" outlineLevel="0" collapsed="false">
      <c r="B698" s="68"/>
      <c r="C698" s="3"/>
      <c r="D698" s="69"/>
      <c r="E698" s="79"/>
      <c r="F698" s="79"/>
      <c r="G698" s="80"/>
      <c r="H698" s="80"/>
      <c r="I698" s="80"/>
      <c r="J698" s="80"/>
      <c r="K698" s="97"/>
      <c r="L698" s="87"/>
      <c r="M698" s="87"/>
      <c r="N698" s="87"/>
      <c r="O698" s="74"/>
      <c r="P698" s="74"/>
      <c r="Q698" s="88"/>
      <c r="R698" s="85"/>
      <c r="S698" s="98"/>
    </row>
    <row r="699" s="67" customFormat="true" ht="18" hidden="false" customHeight="true" outlineLevel="0" collapsed="false">
      <c r="B699" s="68"/>
      <c r="C699" s="3"/>
      <c r="D699" s="69"/>
      <c r="E699" s="79"/>
      <c r="F699" s="79"/>
      <c r="G699" s="80"/>
      <c r="H699" s="80"/>
      <c r="I699" s="80"/>
      <c r="J699" s="80"/>
      <c r="K699" s="97"/>
      <c r="L699" s="87"/>
      <c r="M699" s="87"/>
      <c r="N699" s="87"/>
      <c r="O699" s="74"/>
      <c r="P699" s="74"/>
      <c r="Q699" s="88"/>
      <c r="R699" s="85"/>
      <c r="S699" s="98"/>
    </row>
    <row r="700" s="67" customFormat="true" ht="18" hidden="false" customHeight="true" outlineLevel="0" collapsed="false">
      <c r="B700" s="68"/>
      <c r="C700" s="3"/>
      <c r="D700" s="69"/>
      <c r="E700" s="79"/>
      <c r="F700" s="79"/>
      <c r="G700" s="80"/>
      <c r="H700" s="80"/>
      <c r="I700" s="80"/>
      <c r="J700" s="80"/>
      <c r="K700" s="97"/>
      <c r="L700" s="87"/>
      <c r="M700" s="87"/>
      <c r="N700" s="87"/>
      <c r="O700" s="74"/>
      <c r="P700" s="74"/>
      <c r="Q700" s="88"/>
      <c r="R700" s="85"/>
      <c r="S700" s="98"/>
    </row>
    <row r="701" s="67" customFormat="true" ht="18" hidden="false" customHeight="true" outlineLevel="0" collapsed="false">
      <c r="B701" s="68"/>
      <c r="C701" s="3"/>
      <c r="D701" s="69"/>
      <c r="E701" s="79"/>
      <c r="F701" s="79"/>
      <c r="G701" s="80"/>
      <c r="H701" s="80"/>
      <c r="I701" s="80"/>
      <c r="J701" s="80"/>
      <c r="K701" s="97"/>
      <c r="L701" s="87"/>
      <c r="M701" s="87"/>
      <c r="N701" s="87"/>
      <c r="O701" s="74"/>
      <c r="P701" s="74"/>
      <c r="Q701" s="88"/>
      <c r="R701" s="85"/>
      <c r="S701" s="98"/>
    </row>
    <row r="702" s="67" customFormat="true" ht="18" hidden="false" customHeight="true" outlineLevel="0" collapsed="false">
      <c r="B702" s="68"/>
      <c r="C702" s="3"/>
      <c r="D702" s="69"/>
      <c r="E702" s="79"/>
      <c r="F702" s="79"/>
      <c r="G702" s="80"/>
      <c r="H702" s="80"/>
      <c r="I702" s="80"/>
      <c r="J702" s="80"/>
      <c r="K702" s="97"/>
      <c r="L702" s="87"/>
      <c r="M702" s="87"/>
      <c r="N702" s="87"/>
      <c r="O702" s="74"/>
      <c r="P702" s="74"/>
      <c r="Q702" s="88"/>
      <c r="R702" s="85"/>
      <c r="S702" s="98"/>
    </row>
    <row r="703" s="67" customFormat="true" ht="18" hidden="false" customHeight="true" outlineLevel="0" collapsed="false">
      <c r="B703" s="68"/>
      <c r="C703" s="3"/>
      <c r="D703" s="69"/>
      <c r="E703" s="79"/>
      <c r="F703" s="79"/>
      <c r="G703" s="80"/>
      <c r="H703" s="80"/>
      <c r="I703" s="80"/>
      <c r="J703" s="80"/>
      <c r="K703" s="97"/>
      <c r="L703" s="87"/>
      <c r="M703" s="87"/>
      <c r="N703" s="87"/>
      <c r="O703" s="74"/>
      <c r="P703" s="74"/>
      <c r="Q703" s="88"/>
      <c r="R703" s="85"/>
      <c r="S703" s="98"/>
    </row>
    <row r="704" s="67" customFormat="true" ht="18" hidden="false" customHeight="true" outlineLevel="0" collapsed="false">
      <c r="B704" s="68"/>
      <c r="C704" s="3"/>
      <c r="D704" s="69"/>
      <c r="E704" s="79"/>
      <c r="F704" s="79"/>
      <c r="G704" s="80"/>
      <c r="H704" s="80"/>
      <c r="I704" s="80"/>
      <c r="J704" s="80"/>
      <c r="K704" s="97"/>
      <c r="L704" s="87"/>
      <c r="M704" s="87"/>
      <c r="N704" s="87"/>
      <c r="O704" s="74"/>
      <c r="P704" s="74"/>
      <c r="Q704" s="88"/>
      <c r="R704" s="85"/>
      <c r="S704" s="98"/>
    </row>
    <row r="705" s="67" customFormat="true" ht="18" hidden="false" customHeight="true" outlineLevel="0" collapsed="false">
      <c r="B705" s="68"/>
      <c r="C705" s="3"/>
      <c r="D705" s="69"/>
      <c r="E705" s="79"/>
      <c r="F705" s="79"/>
      <c r="G705" s="80"/>
      <c r="H705" s="80"/>
      <c r="I705" s="80"/>
      <c r="J705" s="80"/>
      <c r="K705" s="97"/>
      <c r="L705" s="87"/>
      <c r="M705" s="87"/>
      <c r="N705" s="87"/>
      <c r="O705" s="74"/>
      <c r="P705" s="74"/>
      <c r="Q705" s="88"/>
      <c r="R705" s="85"/>
      <c r="S705" s="98"/>
    </row>
    <row r="706" s="67" customFormat="true" ht="18" hidden="false" customHeight="true" outlineLevel="0" collapsed="false">
      <c r="B706" s="68"/>
      <c r="C706" s="3"/>
      <c r="D706" s="69"/>
      <c r="E706" s="79"/>
      <c r="F706" s="79"/>
      <c r="G706" s="80"/>
      <c r="H706" s="80"/>
      <c r="I706" s="80"/>
      <c r="J706" s="80"/>
      <c r="K706" s="97"/>
      <c r="L706" s="87"/>
      <c r="M706" s="87"/>
      <c r="N706" s="87"/>
      <c r="O706" s="74"/>
      <c r="P706" s="74"/>
      <c r="Q706" s="88"/>
      <c r="R706" s="85"/>
      <c r="S706" s="98"/>
    </row>
    <row r="707" s="67" customFormat="true" ht="18" hidden="false" customHeight="true" outlineLevel="0" collapsed="false">
      <c r="B707" s="68"/>
      <c r="C707" s="3"/>
      <c r="D707" s="69"/>
      <c r="E707" s="79"/>
      <c r="F707" s="79"/>
      <c r="G707" s="80"/>
      <c r="H707" s="80"/>
      <c r="I707" s="80"/>
      <c r="J707" s="80"/>
      <c r="K707" s="97"/>
      <c r="L707" s="87"/>
      <c r="M707" s="87"/>
      <c r="N707" s="87"/>
      <c r="O707" s="74"/>
      <c r="P707" s="74"/>
      <c r="Q707" s="88"/>
      <c r="R707" s="85"/>
      <c r="S707" s="98"/>
    </row>
    <row r="708" s="67" customFormat="true" ht="18" hidden="false" customHeight="true" outlineLevel="0" collapsed="false">
      <c r="B708" s="68"/>
      <c r="C708" s="3"/>
      <c r="D708" s="69"/>
      <c r="E708" s="79"/>
      <c r="F708" s="79"/>
      <c r="G708" s="80"/>
      <c r="H708" s="80"/>
      <c r="I708" s="80"/>
      <c r="J708" s="80"/>
      <c r="K708" s="97"/>
      <c r="L708" s="87"/>
      <c r="M708" s="87"/>
      <c r="N708" s="87"/>
      <c r="O708" s="74"/>
      <c r="P708" s="74"/>
      <c r="Q708" s="88"/>
      <c r="R708" s="85"/>
      <c r="S708" s="98"/>
    </row>
    <row r="709" s="67" customFormat="true" ht="18" hidden="false" customHeight="true" outlineLevel="0" collapsed="false">
      <c r="B709" s="68"/>
      <c r="C709" s="3"/>
      <c r="D709" s="69"/>
      <c r="E709" s="79"/>
      <c r="F709" s="79"/>
      <c r="G709" s="80"/>
      <c r="H709" s="80"/>
      <c r="I709" s="80"/>
      <c r="J709" s="80"/>
      <c r="K709" s="97"/>
      <c r="L709" s="87"/>
      <c r="M709" s="87"/>
      <c r="N709" s="87"/>
      <c r="O709" s="74"/>
      <c r="P709" s="74"/>
      <c r="Q709" s="88"/>
      <c r="R709" s="85"/>
      <c r="S709" s="98"/>
    </row>
    <row r="710" s="67" customFormat="true" ht="18" hidden="false" customHeight="true" outlineLevel="0" collapsed="false">
      <c r="B710" s="68"/>
      <c r="C710" s="3"/>
      <c r="D710" s="69"/>
      <c r="E710" s="79"/>
      <c r="F710" s="79"/>
      <c r="G710" s="80"/>
      <c r="H710" s="80"/>
      <c r="I710" s="80"/>
      <c r="J710" s="80"/>
      <c r="K710" s="97"/>
      <c r="L710" s="87"/>
      <c r="M710" s="87"/>
      <c r="N710" s="87"/>
      <c r="O710" s="74"/>
      <c r="P710" s="74"/>
      <c r="Q710" s="88"/>
      <c r="R710" s="85"/>
      <c r="S710" s="98"/>
    </row>
    <row r="711" s="67" customFormat="true" ht="18" hidden="false" customHeight="true" outlineLevel="0" collapsed="false">
      <c r="B711" s="68"/>
      <c r="C711" s="3"/>
      <c r="D711" s="69"/>
      <c r="E711" s="79"/>
      <c r="F711" s="79"/>
      <c r="G711" s="80"/>
      <c r="H711" s="80"/>
      <c r="I711" s="80"/>
      <c r="J711" s="80"/>
      <c r="K711" s="97"/>
      <c r="L711" s="87"/>
      <c r="M711" s="87"/>
      <c r="N711" s="87"/>
      <c r="O711" s="74"/>
      <c r="P711" s="74"/>
      <c r="Q711" s="88"/>
      <c r="R711" s="85"/>
      <c r="S711" s="98"/>
    </row>
    <row r="712" s="67" customFormat="true" ht="18" hidden="false" customHeight="true" outlineLevel="0" collapsed="false">
      <c r="B712" s="68"/>
      <c r="C712" s="3"/>
      <c r="D712" s="69"/>
      <c r="E712" s="79"/>
      <c r="F712" s="79"/>
      <c r="G712" s="80"/>
      <c r="H712" s="80"/>
      <c r="I712" s="80"/>
      <c r="J712" s="80"/>
      <c r="K712" s="97"/>
      <c r="L712" s="87"/>
      <c r="M712" s="87"/>
      <c r="N712" s="87"/>
      <c r="O712" s="74"/>
      <c r="P712" s="74"/>
      <c r="Q712" s="88"/>
      <c r="R712" s="85"/>
      <c r="S712" s="98"/>
    </row>
    <row r="713" s="67" customFormat="true" ht="18" hidden="false" customHeight="true" outlineLevel="0" collapsed="false">
      <c r="B713" s="68"/>
      <c r="C713" s="3"/>
      <c r="D713" s="69"/>
      <c r="E713" s="79"/>
      <c r="F713" s="79"/>
      <c r="G713" s="80"/>
      <c r="H713" s="80"/>
      <c r="I713" s="80"/>
      <c r="J713" s="80"/>
      <c r="K713" s="97"/>
      <c r="L713" s="87"/>
      <c r="M713" s="87"/>
      <c r="N713" s="87"/>
      <c r="O713" s="74"/>
      <c r="P713" s="74"/>
      <c r="Q713" s="88"/>
      <c r="R713" s="85"/>
      <c r="S713" s="98"/>
    </row>
    <row r="714" s="67" customFormat="true" ht="18" hidden="false" customHeight="true" outlineLevel="0" collapsed="false">
      <c r="B714" s="68"/>
      <c r="C714" s="3"/>
      <c r="D714" s="69"/>
      <c r="E714" s="79"/>
      <c r="F714" s="79"/>
      <c r="G714" s="80"/>
      <c r="H714" s="80"/>
      <c r="I714" s="80"/>
      <c r="J714" s="80"/>
      <c r="K714" s="97"/>
      <c r="L714" s="87"/>
      <c r="M714" s="87"/>
      <c r="N714" s="87"/>
      <c r="O714" s="74"/>
      <c r="P714" s="74"/>
      <c r="Q714" s="88"/>
      <c r="R714" s="85"/>
      <c r="S714" s="98"/>
    </row>
    <row r="715" s="67" customFormat="true" ht="18" hidden="false" customHeight="true" outlineLevel="0" collapsed="false">
      <c r="B715" s="68"/>
      <c r="C715" s="3"/>
      <c r="D715" s="69"/>
      <c r="E715" s="79"/>
      <c r="F715" s="79"/>
      <c r="G715" s="80"/>
      <c r="H715" s="80"/>
      <c r="I715" s="80"/>
      <c r="J715" s="80"/>
      <c r="K715" s="97"/>
      <c r="L715" s="87"/>
      <c r="M715" s="87"/>
      <c r="N715" s="87"/>
      <c r="O715" s="74"/>
      <c r="P715" s="74"/>
      <c r="Q715" s="88"/>
      <c r="R715" s="85"/>
      <c r="S715" s="98"/>
    </row>
    <row r="716" s="67" customFormat="true" ht="18" hidden="false" customHeight="true" outlineLevel="0" collapsed="false">
      <c r="B716" s="68"/>
      <c r="C716" s="3"/>
      <c r="D716" s="69"/>
      <c r="E716" s="79"/>
      <c r="F716" s="79"/>
      <c r="G716" s="80"/>
      <c r="H716" s="80"/>
      <c r="I716" s="80"/>
      <c r="J716" s="80"/>
      <c r="K716" s="97"/>
      <c r="L716" s="87"/>
      <c r="M716" s="87"/>
      <c r="N716" s="87"/>
      <c r="O716" s="74"/>
      <c r="P716" s="74"/>
      <c r="Q716" s="88"/>
      <c r="R716" s="85"/>
      <c r="S716" s="98"/>
    </row>
    <row r="717" s="67" customFormat="true" ht="18" hidden="false" customHeight="true" outlineLevel="0" collapsed="false">
      <c r="B717" s="68"/>
      <c r="C717" s="3"/>
      <c r="D717" s="69"/>
      <c r="E717" s="79"/>
      <c r="F717" s="79"/>
      <c r="G717" s="80"/>
      <c r="H717" s="80"/>
      <c r="I717" s="80"/>
      <c r="J717" s="80"/>
      <c r="K717" s="97"/>
      <c r="L717" s="87"/>
      <c r="M717" s="87"/>
      <c r="N717" s="87"/>
      <c r="O717" s="74"/>
      <c r="P717" s="74"/>
      <c r="Q717" s="88"/>
      <c r="R717" s="85"/>
      <c r="S717" s="98"/>
    </row>
    <row r="718" s="67" customFormat="true" ht="18" hidden="false" customHeight="true" outlineLevel="0" collapsed="false">
      <c r="B718" s="68"/>
      <c r="C718" s="3"/>
      <c r="D718" s="69"/>
      <c r="E718" s="79"/>
      <c r="F718" s="79"/>
      <c r="G718" s="80"/>
      <c r="H718" s="80"/>
      <c r="I718" s="80"/>
      <c r="J718" s="80"/>
      <c r="K718" s="97"/>
      <c r="L718" s="87"/>
      <c r="M718" s="87"/>
      <c r="N718" s="87"/>
      <c r="O718" s="74"/>
      <c r="P718" s="74"/>
      <c r="Q718" s="88"/>
      <c r="R718" s="85"/>
      <c r="S718" s="98"/>
    </row>
    <row r="719" s="67" customFormat="true" ht="18" hidden="false" customHeight="true" outlineLevel="0" collapsed="false">
      <c r="B719" s="68"/>
      <c r="C719" s="3"/>
      <c r="D719" s="69"/>
      <c r="E719" s="79"/>
      <c r="F719" s="79"/>
      <c r="G719" s="80"/>
      <c r="H719" s="80"/>
      <c r="I719" s="80"/>
      <c r="J719" s="80"/>
      <c r="K719" s="97"/>
      <c r="L719" s="87"/>
      <c r="M719" s="87"/>
      <c r="N719" s="87"/>
      <c r="O719" s="74"/>
      <c r="P719" s="74"/>
      <c r="Q719" s="88"/>
      <c r="R719" s="85"/>
      <c r="S719" s="98"/>
    </row>
    <row r="720" s="67" customFormat="true" ht="18" hidden="false" customHeight="true" outlineLevel="0" collapsed="false">
      <c r="B720" s="68"/>
      <c r="C720" s="3"/>
      <c r="D720" s="69"/>
      <c r="E720" s="79"/>
      <c r="F720" s="79"/>
      <c r="G720" s="80"/>
      <c r="H720" s="80"/>
      <c r="I720" s="80"/>
      <c r="J720" s="80"/>
      <c r="K720" s="97"/>
      <c r="L720" s="87"/>
      <c r="M720" s="87"/>
      <c r="N720" s="87"/>
      <c r="O720" s="74"/>
      <c r="P720" s="74"/>
      <c r="Q720" s="88"/>
      <c r="R720" s="85"/>
      <c r="S720" s="98"/>
    </row>
    <row r="721" s="67" customFormat="true" ht="18" hidden="false" customHeight="true" outlineLevel="0" collapsed="false">
      <c r="B721" s="68"/>
      <c r="C721" s="3"/>
      <c r="D721" s="69"/>
      <c r="E721" s="79"/>
      <c r="F721" s="79"/>
      <c r="G721" s="80"/>
      <c r="H721" s="80"/>
      <c r="I721" s="80"/>
      <c r="J721" s="80"/>
      <c r="K721" s="97"/>
      <c r="L721" s="87"/>
      <c r="M721" s="87"/>
      <c r="N721" s="87"/>
      <c r="O721" s="74"/>
      <c r="P721" s="74"/>
      <c r="Q721" s="88"/>
      <c r="R721" s="85"/>
      <c r="S721" s="98"/>
    </row>
    <row r="722" s="67" customFormat="true" ht="18" hidden="false" customHeight="true" outlineLevel="0" collapsed="false">
      <c r="B722" s="68"/>
      <c r="C722" s="3"/>
      <c r="D722" s="69"/>
      <c r="E722" s="79"/>
      <c r="F722" s="79"/>
      <c r="G722" s="80"/>
      <c r="H722" s="80"/>
      <c r="I722" s="80"/>
      <c r="J722" s="80"/>
      <c r="K722" s="97"/>
      <c r="L722" s="87"/>
      <c r="M722" s="87"/>
      <c r="N722" s="87"/>
      <c r="O722" s="74"/>
      <c r="P722" s="74"/>
      <c r="Q722" s="88"/>
      <c r="R722" s="85"/>
      <c r="S722" s="98"/>
    </row>
    <row r="723" s="67" customFormat="true" ht="18" hidden="false" customHeight="true" outlineLevel="0" collapsed="false">
      <c r="B723" s="68"/>
      <c r="C723" s="3"/>
      <c r="D723" s="69"/>
      <c r="E723" s="79"/>
      <c r="F723" s="79"/>
      <c r="G723" s="80"/>
      <c r="H723" s="80"/>
      <c r="I723" s="80"/>
      <c r="J723" s="80"/>
      <c r="K723" s="97"/>
      <c r="L723" s="87"/>
      <c r="M723" s="87"/>
      <c r="N723" s="87"/>
      <c r="O723" s="74"/>
      <c r="P723" s="74"/>
      <c r="Q723" s="88"/>
      <c r="R723" s="85"/>
      <c r="S723" s="98"/>
    </row>
    <row r="724" s="67" customFormat="true" ht="18" hidden="false" customHeight="true" outlineLevel="0" collapsed="false">
      <c r="B724" s="68"/>
      <c r="C724" s="3"/>
      <c r="D724" s="69"/>
      <c r="E724" s="79"/>
      <c r="F724" s="79"/>
      <c r="G724" s="80"/>
      <c r="H724" s="80"/>
      <c r="I724" s="80"/>
      <c r="J724" s="80"/>
      <c r="K724" s="97"/>
      <c r="L724" s="87"/>
      <c r="M724" s="87"/>
      <c r="N724" s="87"/>
      <c r="O724" s="74"/>
      <c r="P724" s="74"/>
      <c r="Q724" s="88"/>
      <c r="R724" s="85"/>
      <c r="S724" s="98"/>
    </row>
    <row r="725" s="67" customFormat="true" ht="18" hidden="false" customHeight="true" outlineLevel="0" collapsed="false">
      <c r="B725" s="68"/>
      <c r="C725" s="3"/>
      <c r="D725" s="69"/>
      <c r="E725" s="79"/>
      <c r="F725" s="79"/>
      <c r="G725" s="80"/>
      <c r="H725" s="80"/>
      <c r="I725" s="80"/>
      <c r="J725" s="80"/>
      <c r="K725" s="97"/>
      <c r="L725" s="87"/>
      <c r="M725" s="87"/>
      <c r="N725" s="87"/>
      <c r="O725" s="74"/>
      <c r="P725" s="74"/>
      <c r="Q725" s="88"/>
      <c r="R725" s="85"/>
      <c r="S725" s="98"/>
    </row>
    <row r="726" s="67" customFormat="true" ht="18" hidden="false" customHeight="true" outlineLevel="0" collapsed="false">
      <c r="B726" s="68"/>
      <c r="C726" s="3"/>
      <c r="D726" s="69"/>
      <c r="E726" s="79"/>
      <c r="F726" s="79"/>
      <c r="G726" s="80"/>
      <c r="H726" s="80"/>
      <c r="I726" s="80"/>
      <c r="J726" s="80"/>
      <c r="K726" s="97"/>
      <c r="L726" s="87"/>
      <c r="M726" s="87"/>
      <c r="N726" s="87"/>
      <c r="O726" s="74"/>
      <c r="P726" s="74"/>
      <c r="Q726" s="88"/>
      <c r="R726" s="85"/>
      <c r="S726" s="98"/>
    </row>
    <row r="727" s="67" customFormat="true" ht="18" hidden="false" customHeight="true" outlineLevel="0" collapsed="false">
      <c r="B727" s="68"/>
      <c r="C727" s="3"/>
      <c r="D727" s="69"/>
      <c r="E727" s="79"/>
      <c r="F727" s="79"/>
      <c r="G727" s="80"/>
      <c r="H727" s="80"/>
      <c r="I727" s="80"/>
      <c r="J727" s="80"/>
      <c r="K727" s="97"/>
      <c r="L727" s="87"/>
      <c r="M727" s="87"/>
      <c r="N727" s="87"/>
      <c r="O727" s="74"/>
      <c r="P727" s="74"/>
      <c r="Q727" s="88"/>
      <c r="R727" s="85"/>
      <c r="S727" s="98"/>
    </row>
    <row r="728" s="67" customFormat="true" ht="18" hidden="false" customHeight="true" outlineLevel="0" collapsed="false">
      <c r="B728" s="68"/>
      <c r="C728" s="3"/>
      <c r="D728" s="69"/>
      <c r="E728" s="79"/>
      <c r="F728" s="79"/>
      <c r="G728" s="80"/>
      <c r="H728" s="80"/>
      <c r="I728" s="80"/>
      <c r="J728" s="80"/>
      <c r="K728" s="97"/>
      <c r="L728" s="87"/>
      <c r="M728" s="87"/>
      <c r="N728" s="87"/>
      <c r="O728" s="74"/>
      <c r="P728" s="74"/>
      <c r="Q728" s="88"/>
      <c r="R728" s="85"/>
      <c r="S728" s="98"/>
    </row>
    <row r="729" s="67" customFormat="true" ht="18" hidden="false" customHeight="true" outlineLevel="0" collapsed="false">
      <c r="B729" s="68"/>
      <c r="C729" s="3"/>
      <c r="D729" s="69"/>
      <c r="E729" s="79"/>
      <c r="F729" s="79"/>
      <c r="G729" s="80"/>
      <c r="H729" s="80"/>
      <c r="I729" s="80"/>
      <c r="J729" s="80"/>
      <c r="K729" s="97"/>
      <c r="L729" s="87"/>
      <c r="M729" s="87"/>
      <c r="N729" s="87"/>
      <c r="O729" s="74"/>
      <c r="P729" s="74"/>
      <c r="Q729" s="88"/>
      <c r="R729" s="85"/>
      <c r="S729" s="98"/>
    </row>
    <row r="730" s="67" customFormat="true" ht="18" hidden="false" customHeight="true" outlineLevel="0" collapsed="false">
      <c r="B730" s="68"/>
      <c r="C730" s="3"/>
      <c r="D730" s="69"/>
      <c r="E730" s="79"/>
      <c r="F730" s="79"/>
      <c r="G730" s="80"/>
      <c r="H730" s="80"/>
      <c r="I730" s="80"/>
      <c r="J730" s="80"/>
      <c r="K730" s="97"/>
      <c r="L730" s="87"/>
      <c r="M730" s="87"/>
      <c r="N730" s="87"/>
      <c r="O730" s="74"/>
      <c r="P730" s="74"/>
      <c r="Q730" s="88"/>
      <c r="R730" s="85"/>
      <c r="S730" s="98"/>
    </row>
    <row r="731" s="67" customFormat="true" ht="18" hidden="false" customHeight="true" outlineLevel="0" collapsed="false">
      <c r="B731" s="68"/>
      <c r="C731" s="3"/>
      <c r="D731" s="69"/>
      <c r="E731" s="79"/>
      <c r="F731" s="79"/>
      <c r="G731" s="80"/>
      <c r="H731" s="80"/>
      <c r="I731" s="80"/>
      <c r="J731" s="80"/>
      <c r="K731" s="97"/>
      <c r="L731" s="87"/>
      <c r="M731" s="87"/>
      <c r="N731" s="87"/>
      <c r="O731" s="74"/>
      <c r="P731" s="74"/>
      <c r="Q731" s="88"/>
      <c r="R731" s="85"/>
      <c r="S731" s="98"/>
    </row>
    <row r="732" s="67" customFormat="true" ht="18" hidden="false" customHeight="true" outlineLevel="0" collapsed="false">
      <c r="B732" s="68"/>
      <c r="C732" s="3"/>
      <c r="D732" s="69"/>
      <c r="E732" s="79"/>
      <c r="F732" s="79"/>
      <c r="G732" s="80"/>
      <c r="H732" s="80"/>
      <c r="I732" s="80"/>
      <c r="J732" s="80"/>
      <c r="K732" s="97"/>
      <c r="L732" s="87"/>
      <c r="M732" s="87"/>
      <c r="N732" s="87"/>
      <c r="O732" s="74"/>
      <c r="P732" s="74"/>
      <c r="Q732" s="88"/>
      <c r="R732" s="85"/>
      <c r="S732" s="98"/>
    </row>
    <row r="733" s="67" customFormat="true" ht="18" hidden="false" customHeight="true" outlineLevel="0" collapsed="false">
      <c r="B733" s="68"/>
      <c r="C733" s="3"/>
      <c r="D733" s="69"/>
      <c r="E733" s="79"/>
      <c r="F733" s="79"/>
      <c r="G733" s="80"/>
      <c r="H733" s="80"/>
      <c r="I733" s="80"/>
      <c r="J733" s="80"/>
      <c r="K733" s="97"/>
      <c r="L733" s="87"/>
      <c r="M733" s="87"/>
      <c r="N733" s="87"/>
      <c r="O733" s="74"/>
      <c r="P733" s="74"/>
      <c r="Q733" s="88"/>
      <c r="R733" s="85"/>
      <c r="S733" s="98"/>
    </row>
    <row r="734" s="67" customFormat="true" ht="18" hidden="false" customHeight="true" outlineLevel="0" collapsed="false">
      <c r="B734" s="68"/>
      <c r="C734" s="3"/>
      <c r="D734" s="69"/>
      <c r="E734" s="79"/>
      <c r="F734" s="79"/>
      <c r="G734" s="80"/>
      <c r="H734" s="80"/>
      <c r="I734" s="80"/>
      <c r="J734" s="80"/>
      <c r="K734" s="97"/>
      <c r="L734" s="87"/>
      <c r="M734" s="87"/>
      <c r="N734" s="87"/>
      <c r="O734" s="74"/>
      <c r="P734" s="74"/>
      <c r="Q734" s="88"/>
      <c r="R734" s="85"/>
      <c r="S734" s="98"/>
    </row>
    <row r="735" s="67" customFormat="true" ht="18" hidden="false" customHeight="true" outlineLevel="0" collapsed="false">
      <c r="B735" s="68"/>
      <c r="C735" s="3"/>
      <c r="D735" s="69"/>
      <c r="E735" s="79"/>
      <c r="F735" s="79"/>
      <c r="G735" s="80"/>
      <c r="H735" s="80"/>
      <c r="I735" s="80"/>
      <c r="J735" s="80"/>
      <c r="K735" s="97"/>
      <c r="L735" s="87"/>
      <c r="M735" s="87"/>
      <c r="N735" s="87"/>
      <c r="O735" s="74"/>
      <c r="P735" s="74"/>
      <c r="Q735" s="88"/>
      <c r="R735" s="85"/>
      <c r="S735" s="98"/>
    </row>
    <row r="736" s="67" customFormat="true" ht="18" hidden="false" customHeight="true" outlineLevel="0" collapsed="false">
      <c r="B736" s="68"/>
      <c r="C736" s="3"/>
      <c r="D736" s="69"/>
      <c r="E736" s="79"/>
      <c r="F736" s="79"/>
      <c r="G736" s="80"/>
      <c r="H736" s="80"/>
      <c r="I736" s="80"/>
      <c r="J736" s="80"/>
      <c r="K736" s="97"/>
      <c r="L736" s="87"/>
      <c r="M736" s="87"/>
      <c r="N736" s="87"/>
      <c r="O736" s="74"/>
      <c r="P736" s="74"/>
      <c r="Q736" s="88"/>
      <c r="R736" s="85"/>
      <c r="S736" s="98"/>
    </row>
    <row r="737" s="67" customFormat="true" ht="18" hidden="false" customHeight="true" outlineLevel="0" collapsed="false">
      <c r="B737" s="68"/>
      <c r="C737" s="3"/>
      <c r="D737" s="69"/>
      <c r="E737" s="79"/>
      <c r="F737" s="79"/>
      <c r="G737" s="80"/>
      <c r="H737" s="80"/>
      <c r="I737" s="80"/>
      <c r="J737" s="80"/>
      <c r="K737" s="97"/>
      <c r="L737" s="87"/>
      <c r="M737" s="87"/>
      <c r="N737" s="87"/>
      <c r="O737" s="74"/>
      <c r="P737" s="74"/>
      <c r="Q737" s="88"/>
      <c r="R737" s="85"/>
      <c r="S737" s="98"/>
    </row>
    <row r="738" s="67" customFormat="true" ht="18" hidden="false" customHeight="true" outlineLevel="0" collapsed="false">
      <c r="B738" s="68"/>
      <c r="C738" s="3"/>
      <c r="D738" s="69"/>
      <c r="E738" s="79"/>
      <c r="F738" s="79"/>
      <c r="G738" s="80"/>
      <c r="H738" s="80"/>
      <c r="I738" s="80"/>
      <c r="J738" s="80"/>
      <c r="K738" s="97"/>
      <c r="L738" s="87"/>
      <c r="M738" s="87"/>
      <c r="N738" s="87"/>
      <c r="O738" s="74"/>
      <c r="P738" s="74"/>
      <c r="Q738" s="88"/>
      <c r="R738" s="85"/>
      <c r="S738" s="98"/>
    </row>
    <row r="739" s="67" customFormat="true" ht="18" hidden="false" customHeight="true" outlineLevel="0" collapsed="false">
      <c r="B739" s="68"/>
      <c r="C739" s="3"/>
      <c r="D739" s="69"/>
      <c r="E739" s="79"/>
      <c r="F739" s="79"/>
      <c r="G739" s="80"/>
      <c r="H739" s="80"/>
      <c r="I739" s="80"/>
      <c r="J739" s="80"/>
      <c r="K739" s="97"/>
      <c r="L739" s="87"/>
      <c r="M739" s="87"/>
      <c r="N739" s="87"/>
      <c r="O739" s="74"/>
      <c r="P739" s="74"/>
      <c r="Q739" s="88"/>
      <c r="R739" s="85"/>
      <c r="S739" s="98"/>
    </row>
    <row r="740" s="67" customFormat="true" ht="18" hidden="false" customHeight="true" outlineLevel="0" collapsed="false">
      <c r="B740" s="68"/>
      <c r="C740" s="3"/>
      <c r="D740" s="69"/>
      <c r="E740" s="79"/>
      <c r="F740" s="79"/>
      <c r="G740" s="80"/>
      <c r="H740" s="80"/>
      <c r="I740" s="80"/>
      <c r="J740" s="80"/>
      <c r="K740" s="97"/>
      <c r="L740" s="87"/>
      <c r="M740" s="87"/>
      <c r="N740" s="87"/>
      <c r="O740" s="74"/>
      <c r="P740" s="74"/>
      <c r="Q740" s="88"/>
      <c r="R740" s="85"/>
      <c r="S740" s="98"/>
    </row>
    <row r="741" s="67" customFormat="true" ht="18" hidden="false" customHeight="true" outlineLevel="0" collapsed="false">
      <c r="B741" s="68"/>
      <c r="C741" s="3"/>
      <c r="D741" s="69"/>
      <c r="E741" s="79"/>
      <c r="F741" s="79"/>
      <c r="G741" s="80"/>
      <c r="H741" s="80"/>
      <c r="I741" s="80"/>
      <c r="J741" s="80"/>
      <c r="K741" s="97"/>
      <c r="L741" s="87"/>
      <c r="M741" s="87"/>
      <c r="N741" s="87"/>
      <c r="O741" s="74"/>
      <c r="P741" s="74"/>
      <c r="Q741" s="88"/>
      <c r="R741" s="85"/>
      <c r="S741" s="98"/>
    </row>
    <row r="742" s="67" customFormat="true" ht="18" hidden="false" customHeight="true" outlineLevel="0" collapsed="false">
      <c r="B742" s="68"/>
      <c r="C742" s="3"/>
      <c r="D742" s="69"/>
      <c r="E742" s="79"/>
      <c r="F742" s="79"/>
      <c r="G742" s="80"/>
      <c r="H742" s="80"/>
      <c r="I742" s="80"/>
      <c r="J742" s="80"/>
      <c r="K742" s="97"/>
      <c r="L742" s="87"/>
      <c r="M742" s="87"/>
      <c r="N742" s="87"/>
      <c r="O742" s="74"/>
      <c r="P742" s="74"/>
      <c r="Q742" s="88"/>
      <c r="R742" s="85"/>
      <c r="S742" s="98"/>
    </row>
    <row r="743" s="67" customFormat="true" ht="18" hidden="false" customHeight="true" outlineLevel="0" collapsed="false">
      <c r="B743" s="68"/>
      <c r="C743" s="3"/>
      <c r="D743" s="69"/>
      <c r="E743" s="79"/>
      <c r="F743" s="79"/>
      <c r="G743" s="80"/>
      <c r="H743" s="80"/>
      <c r="I743" s="80"/>
      <c r="J743" s="80"/>
      <c r="K743" s="97"/>
      <c r="L743" s="87"/>
      <c r="M743" s="87"/>
      <c r="N743" s="87"/>
      <c r="O743" s="74"/>
      <c r="P743" s="74"/>
      <c r="Q743" s="88"/>
      <c r="R743" s="85"/>
      <c r="S743" s="98"/>
    </row>
    <row r="744" s="67" customFormat="true" ht="18" hidden="false" customHeight="true" outlineLevel="0" collapsed="false">
      <c r="B744" s="68"/>
      <c r="C744" s="3"/>
      <c r="D744" s="69"/>
      <c r="E744" s="79"/>
      <c r="F744" s="79"/>
      <c r="G744" s="80"/>
      <c r="H744" s="80"/>
      <c r="I744" s="80"/>
      <c r="J744" s="80"/>
      <c r="K744" s="97"/>
      <c r="L744" s="87"/>
      <c r="M744" s="87"/>
      <c r="N744" s="87"/>
      <c r="O744" s="74"/>
      <c r="P744" s="74"/>
      <c r="Q744" s="88"/>
      <c r="R744" s="85"/>
      <c r="S744" s="98"/>
    </row>
    <row r="745" s="67" customFormat="true" ht="18" hidden="false" customHeight="true" outlineLevel="0" collapsed="false">
      <c r="B745" s="68"/>
      <c r="C745" s="3"/>
      <c r="D745" s="69"/>
      <c r="E745" s="79"/>
      <c r="F745" s="79"/>
      <c r="G745" s="80"/>
      <c r="H745" s="80"/>
      <c r="I745" s="80"/>
      <c r="J745" s="80"/>
      <c r="K745" s="97"/>
      <c r="L745" s="87"/>
      <c r="M745" s="87"/>
      <c r="N745" s="87"/>
      <c r="O745" s="74"/>
      <c r="P745" s="74"/>
      <c r="Q745" s="88"/>
      <c r="R745" s="85"/>
      <c r="S745" s="98"/>
    </row>
    <row r="746" s="67" customFormat="true" ht="18" hidden="false" customHeight="true" outlineLevel="0" collapsed="false">
      <c r="B746" s="68"/>
      <c r="C746" s="3"/>
      <c r="D746" s="69"/>
      <c r="E746" s="79"/>
      <c r="F746" s="79"/>
      <c r="G746" s="80"/>
      <c r="H746" s="80"/>
      <c r="I746" s="80"/>
      <c r="J746" s="80"/>
      <c r="K746" s="97"/>
      <c r="L746" s="87"/>
      <c r="M746" s="87"/>
      <c r="N746" s="87"/>
      <c r="O746" s="74"/>
      <c r="P746" s="74"/>
      <c r="Q746" s="88"/>
      <c r="R746" s="85"/>
      <c r="S746" s="98"/>
    </row>
    <row r="747" s="67" customFormat="true" ht="18" hidden="false" customHeight="true" outlineLevel="0" collapsed="false">
      <c r="B747" s="68"/>
      <c r="C747" s="3"/>
      <c r="D747" s="69"/>
      <c r="E747" s="79"/>
      <c r="F747" s="79"/>
      <c r="G747" s="80"/>
      <c r="H747" s="80"/>
      <c r="I747" s="80"/>
      <c r="J747" s="80"/>
      <c r="K747" s="97"/>
      <c r="L747" s="87"/>
      <c r="M747" s="87"/>
      <c r="N747" s="87"/>
      <c r="O747" s="74"/>
      <c r="P747" s="74"/>
      <c r="Q747" s="88"/>
      <c r="R747" s="85"/>
      <c r="S747" s="98"/>
    </row>
    <row r="748" s="67" customFormat="true" ht="18" hidden="false" customHeight="true" outlineLevel="0" collapsed="false">
      <c r="B748" s="68"/>
      <c r="C748" s="3"/>
      <c r="D748" s="69"/>
      <c r="E748" s="79"/>
      <c r="F748" s="79"/>
      <c r="G748" s="80"/>
      <c r="H748" s="80"/>
      <c r="I748" s="80"/>
      <c r="J748" s="80"/>
      <c r="K748" s="97"/>
      <c r="L748" s="87"/>
      <c r="M748" s="87"/>
      <c r="N748" s="87"/>
      <c r="O748" s="74"/>
      <c r="P748" s="74"/>
      <c r="Q748" s="88"/>
      <c r="R748" s="85"/>
      <c r="S748" s="98"/>
    </row>
    <row r="749" s="67" customFormat="true" ht="18" hidden="false" customHeight="true" outlineLevel="0" collapsed="false">
      <c r="B749" s="68"/>
      <c r="C749" s="3"/>
      <c r="D749" s="69"/>
      <c r="E749" s="79"/>
      <c r="F749" s="79"/>
      <c r="G749" s="80"/>
      <c r="H749" s="80"/>
      <c r="I749" s="80"/>
      <c r="J749" s="80"/>
      <c r="K749" s="97"/>
      <c r="L749" s="87"/>
      <c r="M749" s="87"/>
      <c r="N749" s="87"/>
      <c r="O749" s="74"/>
      <c r="P749" s="74"/>
      <c r="Q749" s="88"/>
      <c r="R749" s="85"/>
      <c r="S749" s="98"/>
    </row>
    <row r="750" s="67" customFormat="true" ht="18" hidden="false" customHeight="true" outlineLevel="0" collapsed="false">
      <c r="B750" s="68"/>
      <c r="C750" s="3"/>
      <c r="D750" s="69"/>
      <c r="E750" s="79"/>
      <c r="F750" s="79"/>
      <c r="G750" s="80"/>
      <c r="H750" s="80"/>
      <c r="I750" s="80"/>
      <c r="J750" s="80"/>
      <c r="K750" s="97"/>
      <c r="L750" s="87"/>
      <c r="M750" s="87"/>
      <c r="N750" s="87"/>
      <c r="O750" s="74"/>
      <c r="P750" s="74"/>
      <c r="Q750" s="88"/>
      <c r="R750" s="85"/>
      <c r="S750" s="98"/>
    </row>
    <row r="751" s="67" customFormat="true" ht="18" hidden="false" customHeight="true" outlineLevel="0" collapsed="false">
      <c r="B751" s="68"/>
      <c r="C751" s="3"/>
      <c r="D751" s="69"/>
      <c r="E751" s="79"/>
      <c r="F751" s="79"/>
      <c r="G751" s="80"/>
      <c r="H751" s="80"/>
      <c r="I751" s="80"/>
      <c r="J751" s="80"/>
      <c r="K751" s="97"/>
      <c r="L751" s="87"/>
      <c r="M751" s="87"/>
      <c r="N751" s="87"/>
      <c r="O751" s="74"/>
      <c r="P751" s="74"/>
      <c r="Q751" s="88"/>
      <c r="R751" s="85"/>
      <c r="S751" s="98"/>
    </row>
    <row r="752" s="67" customFormat="true" ht="18" hidden="false" customHeight="true" outlineLevel="0" collapsed="false">
      <c r="B752" s="68"/>
      <c r="C752" s="3"/>
      <c r="D752" s="69"/>
      <c r="E752" s="79"/>
      <c r="F752" s="79"/>
      <c r="G752" s="80"/>
      <c r="H752" s="80"/>
      <c r="I752" s="80"/>
      <c r="J752" s="80"/>
      <c r="K752" s="97"/>
      <c r="L752" s="87"/>
      <c r="M752" s="87"/>
      <c r="N752" s="87"/>
      <c r="O752" s="74"/>
      <c r="P752" s="74"/>
      <c r="Q752" s="88"/>
      <c r="R752" s="85"/>
      <c r="S752" s="98"/>
    </row>
    <row r="753" s="67" customFormat="true" ht="18" hidden="false" customHeight="true" outlineLevel="0" collapsed="false">
      <c r="B753" s="68"/>
      <c r="C753" s="3"/>
      <c r="D753" s="69"/>
      <c r="E753" s="79"/>
      <c r="F753" s="79"/>
      <c r="G753" s="80"/>
      <c r="H753" s="80"/>
      <c r="I753" s="80"/>
      <c r="J753" s="80"/>
      <c r="K753" s="97"/>
      <c r="L753" s="87"/>
      <c r="M753" s="87"/>
      <c r="N753" s="87"/>
      <c r="O753" s="74"/>
      <c r="P753" s="74"/>
      <c r="Q753" s="88"/>
      <c r="R753" s="85"/>
      <c r="S753" s="98"/>
    </row>
    <row r="754" s="67" customFormat="true" ht="18" hidden="false" customHeight="true" outlineLevel="0" collapsed="false">
      <c r="B754" s="68"/>
      <c r="C754" s="3"/>
      <c r="D754" s="69"/>
      <c r="E754" s="79"/>
      <c r="F754" s="79"/>
      <c r="G754" s="80"/>
      <c r="H754" s="80"/>
      <c r="I754" s="80"/>
      <c r="J754" s="80"/>
      <c r="K754" s="97"/>
      <c r="L754" s="87"/>
      <c r="M754" s="87"/>
      <c r="N754" s="87"/>
      <c r="O754" s="74"/>
      <c r="P754" s="74"/>
      <c r="Q754" s="88"/>
      <c r="R754" s="85"/>
      <c r="S754" s="98"/>
    </row>
    <row r="755" s="67" customFormat="true" ht="18" hidden="false" customHeight="true" outlineLevel="0" collapsed="false">
      <c r="B755" s="68"/>
      <c r="C755" s="3"/>
      <c r="D755" s="69"/>
      <c r="E755" s="79"/>
      <c r="F755" s="79"/>
      <c r="G755" s="80"/>
      <c r="H755" s="80"/>
      <c r="I755" s="80"/>
      <c r="J755" s="80"/>
      <c r="K755" s="97"/>
      <c r="L755" s="87"/>
      <c r="M755" s="87"/>
      <c r="N755" s="87"/>
      <c r="O755" s="74"/>
      <c r="P755" s="74"/>
      <c r="Q755" s="88"/>
      <c r="R755" s="85"/>
      <c r="S755" s="98"/>
    </row>
    <row r="756" s="67" customFormat="true" ht="18" hidden="false" customHeight="true" outlineLevel="0" collapsed="false">
      <c r="B756" s="68"/>
      <c r="C756" s="3"/>
      <c r="D756" s="69"/>
      <c r="E756" s="79"/>
      <c r="F756" s="79"/>
      <c r="G756" s="80"/>
      <c r="H756" s="80"/>
      <c r="I756" s="80"/>
      <c r="J756" s="80"/>
      <c r="K756" s="97"/>
      <c r="L756" s="87"/>
      <c r="M756" s="87"/>
      <c r="N756" s="87"/>
      <c r="O756" s="74"/>
      <c r="P756" s="74"/>
      <c r="Q756" s="88"/>
      <c r="R756" s="85"/>
      <c r="S756" s="98"/>
    </row>
    <row r="757" s="67" customFormat="true" ht="18" hidden="false" customHeight="true" outlineLevel="0" collapsed="false">
      <c r="B757" s="68"/>
      <c r="C757" s="3"/>
      <c r="D757" s="69"/>
      <c r="E757" s="79"/>
      <c r="F757" s="79"/>
      <c r="G757" s="80"/>
      <c r="H757" s="80"/>
      <c r="I757" s="80"/>
      <c r="J757" s="80"/>
      <c r="K757" s="97"/>
      <c r="L757" s="87"/>
      <c r="M757" s="87"/>
      <c r="N757" s="87"/>
      <c r="O757" s="74"/>
      <c r="P757" s="74"/>
      <c r="Q757" s="88"/>
      <c r="R757" s="85"/>
      <c r="S757" s="98"/>
    </row>
    <row r="758" s="67" customFormat="true" ht="18" hidden="false" customHeight="true" outlineLevel="0" collapsed="false">
      <c r="B758" s="68"/>
      <c r="C758" s="3"/>
      <c r="D758" s="69"/>
      <c r="E758" s="79"/>
      <c r="F758" s="79"/>
      <c r="G758" s="80"/>
      <c r="H758" s="80"/>
      <c r="I758" s="80"/>
      <c r="J758" s="80"/>
      <c r="K758" s="97"/>
      <c r="L758" s="87"/>
      <c r="M758" s="87"/>
      <c r="N758" s="87"/>
      <c r="O758" s="74"/>
      <c r="P758" s="74"/>
      <c r="Q758" s="88"/>
      <c r="R758" s="85"/>
      <c r="S758" s="98"/>
    </row>
    <row r="759" s="67" customFormat="true" ht="18" hidden="false" customHeight="true" outlineLevel="0" collapsed="false">
      <c r="B759" s="68"/>
      <c r="C759" s="3"/>
      <c r="D759" s="69"/>
      <c r="E759" s="79"/>
      <c r="F759" s="79"/>
      <c r="G759" s="80"/>
      <c r="H759" s="80"/>
      <c r="I759" s="80"/>
      <c r="J759" s="80"/>
      <c r="K759" s="97"/>
      <c r="L759" s="87"/>
      <c r="M759" s="87"/>
      <c r="N759" s="87"/>
      <c r="O759" s="74"/>
      <c r="P759" s="74"/>
      <c r="Q759" s="88"/>
      <c r="R759" s="85"/>
      <c r="S759" s="98"/>
    </row>
    <row r="760" s="67" customFormat="true" ht="18" hidden="false" customHeight="true" outlineLevel="0" collapsed="false">
      <c r="B760" s="68"/>
      <c r="C760" s="3"/>
      <c r="D760" s="69"/>
      <c r="E760" s="79"/>
      <c r="F760" s="79"/>
      <c r="G760" s="80"/>
      <c r="H760" s="80"/>
      <c r="I760" s="80"/>
      <c r="J760" s="80"/>
      <c r="K760" s="97"/>
      <c r="L760" s="87"/>
      <c r="M760" s="87"/>
      <c r="N760" s="87"/>
      <c r="O760" s="74"/>
      <c r="P760" s="74"/>
      <c r="Q760" s="88"/>
      <c r="R760" s="85"/>
      <c r="S760" s="98"/>
    </row>
    <row r="761" s="67" customFormat="true" ht="18" hidden="false" customHeight="true" outlineLevel="0" collapsed="false">
      <c r="B761" s="68"/>
      <c r="C761" s="3"/>
      <c r="D761" s="69"/>
      <c r="E761" s="79"/>
      <c r="F761" s="79"/>
      <c r="G761" s="80"/>
      <c r="H761" s="80"/>
      <c r="I761" s="80"/>
      <c r="J761" s="80"/>
      <c r="K761" s="97"/>
      <c r="L761" s="87"/>
      <c r="M761" s="87"/>
      <c r="N761" s="87"/>
      <c r="O761" s="74"/>
      <c r="P761" s="74"/>
      <c r="Q761" s="88"/>
      <c r="R761" s="85"/>
      <c r="S761" s="98"/>
    </row>
    <row r="762" s="67" customFormat="true" ht="18" hidden="false" customHeight="true" outlineLevel="0" collapsed="false">
      <c r="B762" s="68"/>
      <c r="C762" s="3"/>
      <c r="D762" s="69"/>
      <c r="E762" s="79"/>
      <c r="F762" s="79"/>
      <c r="G762" s="80"/>
      <c r="H762" s="80"/>
      <c r="I762" s="80"/>
      <c r="J762" s="80"/>
      <c r="K762" s="97"/>
      <c r="L762" s="87"/>
      <c r="M762" s="87"/>
      <c r="N762" s="87"/>
      <c r="O762" s="74"/>
      <c r="P762" s="74"/>
      <c r="Q762" s="88"/>
      <c r="R762" s="85"/>
      <c r="S762" s="98"/>
    </row>
    <row r="763" s="67" customFormat="true" ht="18" hidden="false" customHeight="true" outlineLevel="0" collapsed="false">
      <c r="B763" s="68"/>
      <c r="C763" s="3"/>
      <c r="D763" s="69"/>
      <c r="E763" s="79"/>
      <c r="F763" s="79"/>
      <c r="G763" s="80"/>
      <c r="H763" s="80"/>
      <c r="I763" s="80"/>
      <c r="J763" s="80"/>
      <c r="K763" s="97"/>
      <c r="L763" s="87"/>
      <c r="M763" s="87"/>
      <c r="N763" s="87"/>
      <c r="O763" s="74"/>
      <c r="P763" s="74"/>
      <c r="Q763" s="88"/>
      <c r="R763" s="85"/>
      <c r="S763" s="98"/>
    </row>
    <row r="764" s="67" customFormat="true" ht="18" hidden="false" customHeight="true" outlineLevel="0" collapsed="false">
      <c r="B764" s="68"/>
      <c r="C764" s="3"/>
      <c r="D764" s="69"/>
      <c r="E764" s="79"/>
      <c r="F764" s="79"/>
      <c r="G764" s="80"/>
      <c r="H764" s="80"/>
      <c r="I764" s="80"/>
      <c r="J764" s="80"/>
      <c r="K764" s="97"/>
      <c r="L764" s="87"/>
      <c r="M764" s="87"/>
      <c r="N764" s="87"/>
      <c r="O764" s="74"/>
      <c r="P764" s="74"/>
      <c r="Q764" s="88"/>
      <c r="R764" s="85"/>
      <c r="S764" s="98"/>
    </row>
    <row r="765" s="67" customFormat="true" ht="18" hidden="false" customHeight="true" outlineLevel="0" collapsed="false">
      <c r="B765" s="68"/>
      <c r="C765" s="3"/>
      <c r="D765" s="69"/>
      <c r="E765" s="79"/>
      <c r="F765" s="79"/>
      <c r="G765" s="80"/>
      <c r="H765" s="80"/>
      <c r="I765" s="80"/>
      <c r="J765" s="80"/>
      <c r="K765" s="97"/>
      <c r="L765" s="87"/>
      <c r="M765" s="87"/>
      <c r="N765" s="87"/>
      <c r="O765" s="74"/>
      <c r="P765" s="74"/>
      <c r="Q765" s="88"/>
      <c r="R765" s="85"/>
      <c r="S765" s="98"/>
    </row>
    <row r="766" s="67" customFormat="true" ht="18" hidden="false" customHeight="true" outlineLevel="0" collapsed="false">
      <c r="B766" s="68"/>
      <c r="C766" s="3"/>
      <c r="D766" s="69"/>
      <c r="E766" s="79"/>
      <c r="F766" s="79"/>
      <c r="G766" s="80"/>
      <c r="H766" s="80"/>
      <c r="I766" s="80"/>
      <c r="J766" s="80"/>
      <c r="K766" s="97"/>
      <c r="L766" s="87"/>
      <c r="M766" s="87"/>
      <c r="N766" s="87"/>
      <c r="O766" s="74"/>
      <c r="P766" s="74"/>
      <c r="Q766" s="88"/>
      <c r="R766" s="85"/>
      <c r="S766" s="98"/>
    </row>
    <row r="767" s="67" customFormat="true" ht="18" hidden="false" customHeight="true" outlineLevel="0" collapsed="false">
      <c r="B767" s="68"/>
      <c r="C767" s="3"/>
      <c r="D767" s="69"/>
      <c r="E767" s="79"/>
      <c r="F767" s="79"/>
      <c r="G767" s="80"/>
      <c r="H767" s="80"/>
      <c r="I767" s="80"/>
      <c r="J767" s="80"/>
      <c r="K767" s="97"/>
      <c r="L767" s="87"/>
      <c r="M767" s="87"/>
      <c r="N767" s="87"/>
      <c r="O767" s="74"/>
      <c r="P767" s="74"/>
      <c r="Q767" s="88"/>
      <c r="R767" s="85"/>
      <c r="S767" s="98"/>
    </row>
    <row r="768" s="67" customFormat="true" ht="18" hidden="false" customHeight="true" outlineLevel="0" collapsed="false">
      <c r="B768" s="68"/>
      <c r="C768" s="3"/>
      <c r="D768" s="69"/>
      <c r="E768" s="79"/>
      <c r="F768" s="79"/>
      <c r="G768" s="80"/>
      <c r="H768" s="80"/>
      <c r="I768" s="80"/>
      <c r="J768" s="80"/>
      <c r="K768" s="97"/>
      <c r="L768" s="87"/>
      <c r="M768" s="87"/>
      <c r="N768" s="87"/>
      <c r="O768" s="74"/>
      <c r="P768" s="74"/>
      <c r="Q768" s="88"/>
      <c r="R768" s="85"/>
      <c r="S768" s="98"/>
    </row>
    <row r="769" s="67" customFormat="true" ht="18" hidden="false" customHeight="true" outlineLevel="0" collapsed="false">
      <c r="B769" s="68"/>
      <c r="C769" s="3"/>
      <c r="D769" s="69"/>
      <c r="E769" s="79"/>
      <c r="F769" s="79"/>
      <c r="G769" s="80"/>
      <c r="H769" s="80"/>
      <c r="I769" s="80"/>
      <c r="J769" s="80"/>
      <c r="K769" s="97"/>
      <c r="L769" s="87"/>
      <c r="M769" s="87"/>
      <c r="N769" s="87"/>
      <c r="O769" s="74"/>
      <c r="P769" s="74"/>
      <c r="Q769" s="88"/>
      <c r="R769" s="85"/>
      <c r="S769" s="98"/>
    </row>
    <row r="770" s="67" customFormat="true" ht="18" hidden="false" customHeight="true" outlineLevel="0" collapsed="false">
      <c r="B770" s="68"/>
      <c r="C770" s="3"/>
      <c r="D770" s="69"/>
      <c r="E770" s="79"/>
      <c r="F770" s="79"/>
      <c r="G770" s="80"/>
      <c r="H770" s="80"/>
      <c r="I770" s="80"/>
      <c r="J770" s="80"/>
      <c r="K770" s="97"/>
      <c r="L770" s="87"/>
      <c r="M770" s="87"/>
      <c r="N770" s="87"/>
      <c r="O770" s="74"/>
      <c r="P770" s="74"/>
      <c r="Q770" s="88"/>
      <c r="R770" s="85"/>
      <c r="S770" s="98"/>
    </row>
    <row r="771" s="67" customFormat="true" ht="18" hidden="false" customHeight="true" outlineLevel="0" collapsed="false">
      <c r="B771" s="68"/>
      <c r="C771" s="3"/>
      <c r="D771" s="69"/>
      <c r="E771" s="79"/>
      <c r="F771" s="79"/>
      <c r="G771" s="80"/>
      <c r="H771" s="80"/>
      <c r="I771" s="80"/>
      <c r="J771" s="80"/>
      <c r="K771" s="97"/>
      <c r="L771" s="87"/>
      <c r="M771" s="87"/>
      <c r="N771" s="87"/>
      <c r="O771" s="74"/>
      <c r="P771" s="74"/>
      <c r="Q771" s="88"/>
      <c r="R771" s="85"/>
      <c r="S771" s="98"/>
    </row>
    <row r="772" s="67" customFormat="true" ht="18" hidden="false" customHeight="true" outlineLevel="0" collapsed="false">
      <c r="B772" s="68"/>
      <c r="C772" s="3"/>
      <c r="D772" s="69"/>
      <c r="E772" s="79"/>
      <c r="F772" s="79"/>
      <c r="G772" s="80"/>
      <c r="H772" s="80"/>
      <c r="I772" s="80"/>
      <c r="J772" s="80"/>
      <c r="K772" s="97"/>
      <c r="L772" s="87"/>
      <c r="M772" s="87"/>
      <c r="N772" s="87"/>
      <c r="O772" s="74"/>
      <c r="P772" s="74"/>
      <c r="Q772" s="88"/>
      <c r="R772" s="85"/>
      <c r="S772" s="98"/>
    </row>
    <row r="773" s="67" customFormat="true" ht="18" hidden="false" customHeight="true" outlineLevel="0" collapsed="false">
      <c r="B773" s="68"/>
      <c r="C773" s="3"/>
      <c r="D773" s="69"/>
      <c r="E773" s="79"/>
      <c r="F773" s="79"/>
      <c r="G773" s="80"/>
      <c r="H773" s="80"/>
      <c r="I773" s="80"/>
      <c r="J773" s="80"/>
      <c r="K773" s="97"/>
      <c r="L773" s="87"/>
      <c r="M773" s="87"/>
      <c r="N773" s="87"/>
      <c r="O773" s="74"/>
      <c r="P773" s="74"/>
      <c r="Q773" s="88"/>
      <c r="R773" s="85"/>
      <c r="S773" s="98"/>
    </row>
    <row r="774" s="67" customFormat="true" ht="18" hidden="false" customHeight="true" outlineLevel="0" collapsed="false">
      <c r="B774" s="68"/>
      <c r="C774" s="3"/>
      <c r="D774" s="69"/>
      <c r="E774" s="79"/>
      <c r="F774" s="79"/>
      <c r="G774" s="80"/>
      <c r="H774" s="80"/>
      <c r="I774" s="80"/>
      <c r="J774" s="80"/>
      <c r="K774" s="97"/>
      <c r="L774" s="87"/>
      <c r="M774" s="87"/>
      <c r="N774" s="87"/>
      <c r="O774" s="74"/>
      <c r="P774" s="74"/>
      <c r="Q774" s="88"/>
      <c r="R774" s="85"/>
      <c r="S774" s="98"/>
    </row>
    <row r="775" s="67" customFormat="true" ht="18" hidden="false" customHeight="true" outlineLevel="0" collapsed="false">
      <c r="B775" s="68"/>
      <c r="C775" s="3"/>
      <c r="D775" s="69"/>
      <c r="E775" s="79"/>
      <c r="F775" s="79"/>
      <c r="G775" s="80"/>
      <c r="H775" s="80"/>
      <c r="I775" s="80"/>
      <c r="J775" s="80"/>
      <c r="K775" s="97"/>
      <c r="L775" s="87"/>
      <c r="M775" s="87"/>
      <c r="N775" s="87"/>
      <c r="O775" s="74"/>
      <c r="P775" s="74"/>
      <c r="Q775" s="88"/>
      <c r="R775" s="85"/>
      <c r="S775" s="98"/>
    </row>
    <row r="776" s="67" customFormat="true" ht="18" hidden="false" customHeight="true" outlineLevel="0" collapsed="false">
      <c r="B776" s="68"/>
      <c r="C776" s="3"/>
      <c r="D776" s="69"/>
      <c r="E776" s="79"/>
      <c r="F776" s="79"/>
      <c r="G776" s="80"/>
      <c r="H776" s="80"/>
      <c r="I776" s="80"/>
      <c r="J776" s="80"/>
      <c r="K776" s="97"/>
      <c r="L776" s="87"/>
      <c r="M776" s="87"/>
      <c r="N776" s="87"/>
      <c r="O776" s="74"/>
      <c r="P776" s="74"/>
      <c r="Q776" s="88"/>
      <c r="R776" s="85"/>
      <c r="S776" s="98"/>
    </row>
    <row r="777" s="67" customFormat="true" ht="18" hidden="false" customHeight="true" outlineLevel="0" collapsed="false">
      <c r="B777" s="68"/>
      <c r="C777" s="3"/>
      <c r="D777" s="69"/>
      <c r="E777" s="79"/>
      <c r="F777" s="79"/>
      <c r="G777" s="80"/>
      <c r="H777" s="80"/>
      <c r="I777" s="80"/>
      <c r="J777" s="80"/>
      <c r="K777" s="97"/>
      <c r="L777" s="87"/>
      <c r="M777" s="87"/>
      <c r="N777" s="87"/>
      <c r="O777" s="74"/>
      <c r="P777" s="74"/>
      <c r="Q777" s="88"/>
      <c r="R777" s="85"/>
      <c r="S777" s="98"/>
    </row>
    <row r="778" s="67" customFormat="true" ht="18" hidden="false" customHeight="true" outlineLevel="0" collapsed="false">
      <c r="B778" s="68"/>
      <c r="C778" s="3"/>
      <c r="D778" s="69"/>
      <c r="E778" s="79"/>
      <c r="F778" s="79"/>
      <c r="G778" s="80"/>
      <c r="H778" s="80"/>
      <c r="I778" s="80"/>
      <c r="J778" s="80"/>
      <c r="K778" s="97"/>
      <c r="L778" s="87"/>
      <c r="M778" s="87"/>
      <c r="N778" s="87"/>
      <c r="O778" s="74"/>
      <c r="P778" s="74"/>
      <c r="Q778" s="88"/>
      <c r="R778" s="85"/>
      <c r="S778" s="98"/>
    </row>
    <row r="779" s="67" customFormat="true" ht="18" hidden="false" customHeight="true" outlineLevel="0" collapsed="false">
      <c r="B779" s="68"/>
      <c r="C779" s="3"/>
      <c r="D779" s="69"/>
      <c r="E779" s="79"/>
      <c r="F779" s="79"/>
      <c r="G779" s="80"/>
      <c r="H779" s="80"/>
      <c r="I779" s="80"/>
      <c r="J779" s="80"/>
      <c r="K779" s="97"/>
      <c r="L779" s="87"/>
      <c r="M779" s="87"/>
      <c r="N779" s="87"/>
      <c r="O779" s="74"/>
      <c r="P779" s="74"/>
      <c r="Q779" s="88"/>
      <c r="R779" s="85"/>
      <c r="S779" s="98"/>
    </row>
    <row r="780" s="67" customFormat="true" ht="18" hidden="false" customHeight="true" outlineLevel="0" collapsed="false">
      <c r="B780" s="68"/>
      <c r="C780" s="3"/>
      <c r="D780" s="69"/>
      <c r="E780" s="79"/>
      <c r="F780" s="79"/>
      <c r="G780" s="80"/>
      <c r="H780" s="80"/>
      <c r="I780" s="80"/>
      <c r="J780" s="80"/>
      <c r="K780" s="97"/>
      <c r="L780" s="87"/>
      <c r="M780" s="87"/>
      <c r="N780" s="87"/>
      <c r="O780" s="74"/>
      <c r="P780" s="74"/>
      <c r="Q780" s="88"/>
      <c r="R780" s="85"/>
      <c r="S780" s="98"/>
    </row>
    <row r="781" s="67" customFormat="true" ht="18" hidden="false" customHeight="true" outlineLevel="0" collapsed="false">
      <c r="B781" s="68"/>
      <c r="C781" s="3"/>
      <c r="D781" s="69"/>
      <c r="E781" s="79"/>
      <c r="F781" s="79"/>
      <c r="G781" s="80"/>
      <c r="H781" s="80"/>
      <c r="I781" s="80"/>
      <c r="J781" s="80"/>
      <c r="K781" s="97"/>
      <c r="L781" s="87"/>
      <c r="M781" s="87"/>
      <c r="N781" s="87"/>
      <c r="O781" s="74"/>
      <c r="P781" s="74"/>
      <c r="Q781" s="88"/>
      <c r="R781" s="85"/>
      <c r="S781" s="98"/>
    </row>
    <row r="782" s="67" customFormat="true" ht="18" hidden="false" customHeight="true" outlineLevel="0" collapsed="false">
      <c r="B782" s="68"/>
      <c r="C782" s="3"/>
      <c r="D782" s="69"/>
      <c r="E782" s="79"/>
      <c r="F782" s="79"/>
      <c r="G782" s="80"/>
      <c r="H782" s="80"/>
      <c r="I782" s="80"/>
      <c r="J782" s="80"/>
      <c r="K782" s="97"/>
      <c r="L782" s="87"/>
      <c r="M782" s="87"/>
      <c r="N782" s="87"/>
      <c r="O782" s="74"/>
      <c r="P782" s="74"/>
      <c r="Q782" s="88"/>
      <c r="R782" s="85"/>
      <c r="S782" s="98"/>
    </row>
    <row r="783" s="67" customFormat="true" ht="18" hidden="false" customHeight="true" outlineLevel="0" collapsed="false">
      <c r="B783" s="68"/>
      <c r="C783" s="3"/>
      <c r="D783" s="69"/>
      <c r="E783" s="79"/>
      <c r="F783" s="79"/>
      <c r="G783" s="80"/>
      <c r="H783" s="80"/>
      <c r="I783" s="80"/>
      <c r="J783" s="80"/>
      <c r="K783" s="97"/>
      <c r="L783" s="87"/>
      <c r="M783" s="87"/>
      <c r="N783" s="87"/>
      <c r="O783" s="74"/>
      <c r="P783" s="74"/>
      <c r="Q783" s="88"/>
      <c r="R783" s="85"/>
      <c r="S783" s="98"/>
    </row>
    <row r="784" s="67" customFormat="true" ht="18" hidden="false" customHeight="true" outlineLevel="0" collapsed="false">
      <c r="B784" s="68"/>
      <c r="C784" s="3"/>
      <c r="D784" s="69"/>
      <c r="E784" s="79"/>
      <c r="F784" s="79"/>
      <c r="G784" s="80"/>
      <c r="H784" s="80"/>
      <c r="I784" s="80"/>
      <c r="J784" s="80"/>
      <c r="K784" s="97"/>
      <c r="L784" s="87"/>
      <c r="M784" s="87"/>
      <c r="N784" s="87"/>
      <c r="O784" s="74"/>
      <c r="P784" s="74"/>
      <c r="Q784" s="88"/>
      <c r="R784" s="85"/>
      <c r="S784" s="98"/>
    </row>
    <row r="785" s="67" customFormat="true" ht="18" hidden="false" customHeight="true" outlineLevel="0" collapsed="false">
      <c r="B785" s="68"/>
      <c r="C785" s="3"/>
      <c r="D785" s="69"/>
      <c r="E785" s="79"/>
      <c r="F785" s="79"/>
      <c r="G785" s="80"/>
      <c r="H785" s="80"/>
      <c r="I785" s="80"/>
      <c r="J785" s="80"/>
      <c r="K785" s="97"/>
      <c r="L785" s="87"/>
      <c r="M785" s="87"/>
      <c r="N785" s="87"/>
      <c r="O785" s="74"/>
      <c r="P785" s="74"/>
      <c r="Q785" s="88"/>
      <c r="R785" s="85"/>
      <c r="S785" s="98"/>
    </row>
    <row r="786" s="67" customFormat="true" ht="18" hidden="false" customHeight="true" outlineLevel="0" collapsed="false">
      <c r="B786" s="68"/>
      <c r="C786" s="3"/>
      <c r="D786" s="69"/>
      <c r="E786" s="79"/>
      <c r="F786" s="79"/>
      <c r="G786" s="80"/>
      <c r="H786" s="80"/>
      <c r="I786" s="80"/>
      <c r="J786" s="80"/>
      <c r="K786" s="97"/>
      <c r="L786" s="87"/>
      <c r="M786" s="87"/>
      <c r="N786" s="87"/>
      <c r="O786" s="74"/>
      <c r="P786" s="74"/>
      <c r="Q786" s="88"/>
      <c r="R786" s="85"/>
      <c r="S786" s="98"/>
    </row>
    <row r="787" s="67" customFormat="true" ht="18" hidden="false" customHeight="true" outlineLevel="0" collapsed="false">
      <c r="B787" s="68"/>
      <c r="C787" s="3"/>
      <c r="D787" s="69"/>
      <c r="E787" s="79"/>
      <c r="F787" s="79"/>
      <c r="G787" s="80"/>
      <c r="H787" s="80"/>
      <c r="I787" s="80"/>
      <c r="J787" s="80"/>
      <c r="K787" s="97"/>
      <c r="L787" s="87"/>
      <c r="M787" s="87"/>
      <c r="N787" s="87"/>
      <c r="O787" s="74"/>
      <c r="P787" s="74"/>
      <c r="Q787" s="88"/>
      <c r="R787" s="85"/>
      <c r="S787" s="98"/>
    </row>
    <row r="788" s="67" customFormat="true" ht="18" hidden="false" customHeight="true" outlineLevel="0" collapsed="false">
      <c r="B788" s="68"/>
      <c r="C788" s="3"/>
      <c r="D788" s="69"/>
      <c r="E788" s="79"/>
      <c r="F788" s="79"/>
      <c r="G788" s="80"/>
      <c r="H788" s="80"/>
      <c r="I788" s="80"/>
      <c r="J788" s="80"/>
      <c r="K788" s="97"/>
      <c r="L788" s="87"/>
      <c r="M788" s="87"/>
      <c r="N788" s="87"/>
      <c r="O788" s="74"/>
      <c r="P788" s="74"/>
      <c r="Q788" s="88"/>
      <c r="R788" s="85"/>
      <c r="S788" s="98"/>
    </row>
    <row r="789" s="67" customFormat="true" ht="18" hidden="false" customHeight="true" outlineLevel="0" collapsed="false">
      <c r="B789" s="68"/>
      <c r="C789" s="3"/>
      <c r="D789" s="69"/>
      <c r="E789" s="79"/>
      <c r="F789" s="79"/>
      <c r="G789" s="80"/>
      <c r="H789" s="80"/>
      <c r="I789" s="80"/>
      <c r="J789" s="80"/>
      <c r="K789" s="97"/>
      <c r="L789" s="87"/>
      <c r="M789" s="87"/>
      <c r="N789" s="87"/>
      <c r="O789" s="74"/>
      <c r="P789" s="74"/>
      <c r="Q789" s="88"/>
      <c r="R789" s="85"/>
      <c r="S789" s="98"/>
    </row>
    <row r="790" s="67" customFormat="true" ht="18" hidden="false" customHeight="true" outlineLevel="0" collapsed="false">
      <c r="B790" s="68"/>
      <c r="C790" s="3"/>
      <c r="D790" s="69"/>
      <c r="E790" s="79"/>
      <c r="F790" s="79"/>
      <c r="G790" s="80"/>
      <c r="H790" s="80"/>
      <c r="I790" s="80"/>
      <c r="J790" s="80"/>
      <c r="K790" s="97"/>
      <c r="L790" s="87"/>
      <c r="M790" s="87"/>
      <c r="N790" s="87"/>
      <c r="O790" s="74"/>
      <c r="P790" s="74"/>
      <c r="Q790" s="88"/>
      <c r="R790" s="85"/>
      <c r="S790" s="98"/>
    </row>
    <row r="791" s="67" customFormat="true" ht="18" hidden="false" customHeight="true" outlineLevel="0" collapsed="false">
      <c r="B791" s="68"/>
      <c r="C791" s="3"/>
      <c r="D791" s="69"/>
      <c r="E791" s="79"/>
      <c r="F791" s="79"/>
      <c r="G791" s="80"/>
      <c r="H791" s="80"/>
      <c r="I791" s="80"/>
      <c r="J791" s="80"/>
      <c r="K791" s="97"/>
      <c r="L791" s="87"/>
      <c r="M791" s="87"/>
      <c r="N791" s="87"/>
      <c r="O791" s="74"/>
      <c r="P791" s="74"/>
      <c r="Q791" s="88"/>
      <c r="R791" s="85"/>
      <c r="S791" s="98"/>
    </row>
    <row r="792" s="67" customFormat="true" ht="18" hidden="false" customHeight="true" outlineLevel="0" collapsed="false">
      <c r="B792" s="68"/>
      <c r="C792" s="3"/>
      <c r="D792" s="69"/>
      <c r="E792" s="79"/>
      <c r="F792" s="79"/>
      <c r="G792" s="80"/>
      <c r="H792" s="80"/>
      <c r="I792" s="80"/>
      <c r="J792" s="80"/>
      <c r="K792" s="97"/>
      <c r="L792" s="87"/>
      <c r="M792" s="87"/>
      <c r="N792" s="87"/>
      <c r="O792" s="74"/>
      <c r="P792" s="74"/>
      <c r="Q792" s="88"/>
      <c r="R792" s="85"/>
      <c r="S792" s="98"/>
    </row>
    <row r="793" s="67" customFormat="true" ht="18" hidden="false" customHeight="true" outlineLevel="0" collapsed="false">
      <c r="B793" s="68"/>
      <c r="C793" s="3"/>
      <c r="D793" s="69"/>
      <c r="E793" s="79"/>
      <c r="F793" s="79"/>
      <c r="G793" s="80"/>
      <c r="H793" s="80"/>
      <c r="I793" s="80"/>
      <c r="J793" s="80"/>
      <c r="K793" s="97"/>
      <c r="L793" s="87"/>
      <c r="M793" s="87"/>
      <c r="N793" s="87"/>
      <c r="O793" s="74"/>
      <c r="P793" s="74"/>
      <c r="Q793" s="88"/>
      <c r="R793" s="85"/>
      <c r="S793" s="98"/>
    </row>
    <row r="794" s="67" customFormat="true" ht="18" hidden="false" customHeight="true" outlineLevel="0" collapsed="false">
      <c r="B794" s="68"/>
      <c r="C794" s="3"/>
      <c r="D794" s="69"/>
      <c r="E794" s="79"/>
      <c r="F794" s="79"/>
      <c r="G794" s="80"/>
      <c r="H794" s="80"/>
      <c r="I794" s="80"/>
      <c r="J794" s="80"/>
      <c r="K794" s="97"/>
      <c r="L794" s="87"/>
      <c r="M794" s="87"/>
      <c r="N794" s="87"/>
      <c r="O794" s="74"/>
      <c r="P794" s="74"/>
      <c r="Q794" s="88"/>
      <c r="R794" s="85"/>
      <c r="S794" s="98"/>
    </row>
    <row r="795" s="67" customFormat="true" ht="18" hidden="false" customHeight="true" outlineLevel="0" collapsed="false">
      <c r="B795" s="68"/>
      <c r="C795" s="3"/>
      <c r="D795" s="69"/>
      <c r="E795" s="79"/>
      <c r="F795" s="79"/>
      <c r="G795" s="80"/>
      <c r="H795" s="80"/>
      <c r="I795" s="80"/>
      <c r="J795" s="80"/>
      <c r="K795" s="97"/>
      <c r="L795" s="87"/>
      <c r="M795" s="87"/>
      <c r="N795" s="87"/>
      <c r="O795" s="74"/>
      <c r="P795" s="74"/>
      <c r="Q795" s="88"/>
      <c r="R795" s="85"/>
      <c r="S795" s="98"/>
    </row>
    <row r="796" s="67" customFormat="true" ht="18" hidden="false" customHeight="true" outlineLevel="0" collapsed="false">
      <c r="B796" s="68"/>
      <c r="C796" s="3"/>
      <c r="D796" s="69"/>
      <c r="E796" s="79"/>
      <c r="F796" s="79"/>
      <c r="G796" s="80"/>
      <c r="H796" s="80"/>
      <c r="I796" s="80"/>
      <c r="J796" s="80"/>
      <c r="K796" s="97"/>
      <c r="L796" s="87"/>
      <c r="M796" s="87"/>
      <c r="N796" s="87"/>
      <c r="O796" s="74"/>
      <c r="P796" s="74"/>
      <c r="Q796" s="88"/>
      <c r="R796" s="85"/>
      <c r="S796" s="98"/>
    </row>
    <row r="797" s="67" customFormat="true" ht="18" hidden="false" customHeight="true" outlineLevel="0" collapsed="false">
      <c r="B797" s="68"/>
      <c r="C797" s="3"/>
      <c r="D797" s="69"/>
      <c r="E797" s="79"/>
      <c r="F797" s="79"/>
      <c r="G797" s="80"/>
      <c r="H797" s="80"/>
      <c r="I797" s="80"/>
      <c r="J797" s="80"/>
      <c r="K797" s="97"/>
      <c r="L797" s="87"/>
      <c r="M797" s="87"/>
      <c r="N797" s="87"/>
      <c r="O797" s="74"/>
      <c r="P797" s="74"/>
      <c r="Q797" s="88"/>
      <c r="R797" s="85"/>
      <c r="S797" s="98"/>
    </row>
    <row r="798" s="67" customFormat="true" ht="18" hidden="false" customHeight="true" outlineLevel="0" collapsed="false">
      <c r="B798" s="68"/>
      <c r="C798" s="3"/>
      <c r="D798" s="69"/>
      <c r="E798" s="79"/>
      <c r="F798" s="79"/>
      <c r="G798" s="80"/>
      <c r="H798" s="80"/>
      <c r="I798" s="80"/>
      <c r="J798" s="80"/>
      <c r="K798" s="97"/>
      <c r="L798" s="87"/>
      <c r="M798" s="87"/>
      <c r="N798" s="87"/>
      <c r="O798" s="74"/>
      <c r="P798" s="74"/>
      <c r="Q798" s="88"/>
      <c r="R798" s="85"/>
      <c r="S798" s="98"/>
    </row>
    <row r="799" s="67" customFormat="true" ht="18" hidden="false" customHeight="true" outlineLevel="0" collapsed="false">
      <c r="B799" s="68"/>
      <c r="C799" s="3"/>
      <c r="D799" s="69"/>
      <c r="E799" s="79"/>
      <c r="F799" s="79"/>
      <c r="G799" s="80"/>
      <c r="H799" s="80"/>
      <c r="I799" s="80"/>
      <c r="J799" s="80"/>
      <c r="K799" s="97"/>
      <c r="L799" s="87"/>
      <c r="M799" s="87"/>
      <c r="N799" s="87"/>
      <c r="O799" s="74"/>
      <c r="P799" s="74"/>
      <c r="Q799" s="88"/>
      <c r="R799" s="85"/>
      <c r="S799" s="98"/>
    </row>
    <row r="800" s="67" customFormat="true" ht="18" hidden="false" customHeight="true" outlineLevel="0" collapsed="false">
      <c r="B800" s="68"/>
      <c r="C800" s="3"/>
      <c r="D800" s="69"/>
      <c r="E800" s="79"/>
      <c r="F800" s="79"/>
      <c r="G800" s="80"/>
      <c r="H800" s="80"/>
      <c r="I800" s="80"/>
      <c r="J800" s="80"/>
      <c r="K800" s="97"/>
      <c r="L800" s="87"/>
      <c r="M800" s="87"/>
      <c r="N800" s="87"/>
      <c r="O800" s="74"/>
      <c r="P800" s="74"/>
      <c r="Q800" s="88"/>
      <c r="R800" s="85"/>
      <c r="S800" s="98"/>
    </row>
    <row r="801" s="67" customFormat="true" ht="18" hidden="false" customHeight="true" outlineLevel="0" collapsed="false">
      <c r="B801" s="68"/>
      <c r="C801" s="3"/>
      <c r="D801" s="69"/>
      <c r="E801" s="79"/>
      <c r="F801" s="79"/>
      <c r="G801" s="80"/>
      <c r="H801" s="80"/>
      <c r="I801" s="80"/>
      <c r="J801" s="80"/>
      <c r="K801" s="97"/>
      <c r="L801" s="87"/>
      <c r="M801" s="87"/>
      <c r="N801" s="87"/>
      <c r="O801" s="74"/>
      <c r="P801" s="74"/>
      <c r="Q801" s="88"/>
      <c r="R801" s="85"/>
      <c r="S801" s="98"/>
    </row>
    <row r="802" s="67" customFormat="true" ht="18" hidden="false" customHeight="true" outlineLevel="0" collapsed="false">
      <c r="B802" s="68"/>
      <c r="C802" s="3"/>
      <c r="D802" s="69"/>
      <c r="E802" s="79"/>
      <c r="F802" s="79"/>
      <c r="G802" s="80"/>
      <c r="H802" s="80"/>
      <c r="I802" s="80"/>
      <c r="J802" s="80"/>
      <c r="K802" s="97"/>
      <c r="L802" s="87"/>
      <c r="M802" s="87"/>
      <c r="N802" s="87"/>
      <c r="O802" s="74"/>
      <c r="P802" s="74"/>
      <c r="Q802" s="88"/>
      <c r="R802" s="85"/>
      <c r="S802" s="98"/>
    </row>
    <row r="803" s="67" customFormat="true" ht="18" hidden="false" customHeight="true" outlineLevel="0" collapsed="false">
      <c r="B803" s="68"/>
      <c r="C803" s="3"/>
      <c r="D803" s="69"/>
      <c r="E803" s="79"/>
      <c r="F803" s="79"/>
      <c r="G803" s="80"/>
      <c r="H803" s="80"/>
      <c r="I803" s="80"/>
      <c r="J803" s="80"/>
      <c r="K803" s="97"/>
      <c r="L803" s="87"/>
      <c r="M803" s="87"/>
      <c r="N803" s="87"/>
      <c r="O803" s="74"/>
      <c r="P803" s="74"/>
      <c r="Q803" s="88"/>
      <c r="R803" s="85"/>
      <c r="S803" s="98"/>
    </row>
    <row r="804" s="67" customFormat="true" ht="18" hidden="false" customHeight="true" outlineLevel="0" collapsed="false">
      <c r="B804" s="68"/>
      <c r="C804" s="3"/>
      <c r="D804" s="69"/>
      <c r="E804" s="79"/>
      <c r="F804" s="79"/>
      <c r="G804" s="80"/>
      <c r="H804" s="80"/>
      <c r="I804" s="80"/>
      <c r="J804" s="80"/>
      <c r="K804" s="97"/>
      <c r="L804" s="87"/>
      <c r="M804" s="87"/>
      <c r="N804" s="87"/>
      <c r="O804" s="74"/>
      <c r="P804" s="74"/>
      <c r="Q804" s="88"/>
      <c r="R804" s="85"/>
      <c r="S804" s="98"/>
    </row>
    <row r="805" s="67" customFormat="true" ht="18" hidden="false" customHeight="true" outlineLevel="0" collapsed="false">
      <c r="B805" s="68"/>
      <c r="C805" s="3"/>
      <c r="D805" s="69"/>
      <c r="E805" s="79"/>
      <c r="F805" s="79"/>
      <c r="G805" s="80"/>
      <c r="H805" s="80"/>
      <c r="I805" s="80"/>
      <c r="J805" s="80"/>
      <c r="K805" s="97"/>
      <c r="L805" s="87"/>
      <c r="M805" s="87"/>
      <c r="N805" s="87"/>
      <c r="O805" s="74"/>
      <c r="P805" s="74"/>
      <c r="Q805" s="88"/>
      <c r="R805" s="85"/>
      <c r="S805" s="98"/>
    </row>
    <row r="806" s="67" customFormat="true" ht="18" hidden="false" customHeight="true" outlineLevel="0" collapsed="false">
      <c r="B806" s="68"/>
      <c r="C806" s="3"/>
      <c r="D806" s="69"/>
      <c r="E806" s="79"/>
      <c r="F806" s="79"/>
      <c r="G806" s="80"/>
      <c r="H806" s="80"/>
      <c r="I806" s="80"/>
      <c r="J806" s="80"/>
      <c r="K806" s="97"/>
      <c r="L806" s="87"/>
      <c r="M806" s="87"/>
      <c r="N806" s="87"/>
      <c r="O806" s="74"/>
      <c r="P806" s="74"/>
      <c r="Q806" s="88"/>
      <c r="R806" s="85"/>
      <c r="S806" s="98"/>
    </row>
    <row r="807" s="67" customFormat="true" ht="18" hidden="false" customHeight="true" outlineLevel="0" collapsed="false">
      <c r="B807" s="68"/>
      <c r="C807" s="3"/>
      <c r="D807" s="69"/>
      <c r="E807" s="79"/>
      <c r="F807" s="79"/>
      <c r="G807" s="80"/>
      <c r="H807" s="80"/>
      <c r="I807" s="80"/>
      <c r="J807" s="80"/>
      <c r="K807" s="97"/>
      <c r="L807" s="87"/>
      <c r="M807" s="87"/>
      <c r="N807" s="87"/>
      <c r="O807" s="74"/>
      <c r="P807" s="74"/>
      <c r="Q807" s="88"/>
      <c r="R807" s="85"/>
      <c r="S807" s="98"/>
    </row>
    <row r="808" s="67" customFormat="true" ht="18" hidden="false" customHeight="true" outlineLevel="0" collapsed="false">
      <c r="B808" s="68"/>
      <c r="C808" s="3"/>
      <c r="D808" s="69"/>
      <c r="E808" s="79"/>
      <c r="F808" s="79"/>
      <c r="G808" s="80"/>
      <c r="H808" s="80"/>
      <c r="I808" s="80"/>
      <c r="J808" s="80"/>
      <c r="K808" s="97"/>
      <c r="L808" s="87"/>
      <c r="M808" s="87"/>
      <c r="N808" s="87"/>
      <c r="O808" s="74"/>
      <c r="P808" s="74"/>
      <c r="Q808" s="88"/>
      <c r="R808" s="85"/>
      <c r="S808" s="98"/>
    </row>
    <row r="809" s="67" customFormat="true" ht="18" hidden="false" customHeight="true" outlineLevel="0" collapsed="false">
      <c r="B809" s="68"/>
      <c r="C809" s="3"/>
      <c r="D809" s="69"/>
      <c r="E809" s="79"/>
      <c r="F809" s="79"/>
      <c r="G809" s="80"/>
      <c r="H809" s="80"/>
      <c r="I809" s="80"/>
      <c r="J809" s="80"/>
      <c r="K809" s="97"/>
      <c r="L809" s="87"/>
      <c r="M809" s="87"/>
      <c r="N809" s="87"/>
      <c r="O809" s="74"/>
      <c r="P809" s="74"/>
      <c r="Q809" s="88"/>
      <c r="R809" s="85"/>
      <c r="S809" s="98"/>
    </row>
    <row r="810" s="67" customFormat="true" ht="18" hidden="false" customHeight="true" outlineLevel="0" collapsed="false">
      <c r="B810" s="68"/>
      <c r="C810" s="3"/>
      <c r="D810" s="69"/>
      <c r="E810" s="79"/>
      <c r="F810" s="79"/>
      <c r="G810" s="80"/>
      <c r="H810" s="80"/>
      <c r="I810" s="80"/>
      <c r="J810" s="80"/>
      <c r="K810" s="97"/>
      <c r="L810" s="87"/>
      <c r="M810" s="87"/>
      <c r="N810" s="87"/>
      <c r="O810" s="74"/>
      <c r="P810" s="74"/>
      <c r="Q810" s="88"/>
      <c r="R810" s="85"/>
      <c r="S810" s="98"/>
    </row>
    <row r="811" s="67" customFormat="true" ht="18" hidden="false" customHeight="true" outlineLevel="0" collapsed="false">
      <c r="B811" s="68"/>
      <c r="C811" s="3"/>
      <c r="D811" s="69"/>
      <c r="E811" s="79"/>
      <c r="F811" s="79"/>
      <c r="G811" s="80"/>
      <c r="H811" s="80"/>
      <c r="I811" s="80"/>
      <c r="J811" s="80"/>
      <c r="K811" s="97"/>
      <c r="L811" s="87"/>
      <c r="M811" s="87"/>
      <c r="N811" s="87"/>
      <c r="O811" s="74"/>
      <c r="P811" s="74"/>
      <c r="Q811" s="88"/>
      <c r="R811" s="85"/>
      <c r="S811" s="98"/>
    </row>
    <row r="812" s="67" customFormat="true" ht="18" hidden="false" customHeight="true" outlineLevel="0" collapsed="false">
      <c r="B812" s="68"/>
      <c r="C812" s="3"/>
      <c r="D812" s="69"/>
      <c r="E812" s="79"/>
      <c r="F812" s="79"/>
      <c r="G812" s="80"/>
      <c r="H812" s="80"/>
      <c r="I812" s="80"/>
      <c r="J812" s="80"/>
      <c r="K812" s="97"/>
      <c r="L812" s="87"/>
      <c r="M812" s="87"/>
      <c r="N812" s="87"/>
      <c r="O812" s="74"/>
      <c r="P812" s="74"/>
      <c r="Q812" s="88"/>
      <c r="R812" s="85"/>
      <c r="S812" s="98"/>
    </row>
    <row r="813" s="67" customFormat="true" ht="18" hidden="false" customHeight="true" outlineLevel="0" collapsed="false">
      <c r="B813" s="68"/>
      <c r="C813" s="3"/>
      <c r="D813" s="69"/>
      <c r="E813" s="79"/>
      <c r="F813" s="79"/>
      <c r="G813" s="80"/>
      <c r="H813" s="80"/>
      <c r="I813" s="80"/>
      <c r="J813" s="80"/>
      <c r="K813" s="97"/>
      <c r="L813" s="87"/>
      <c r="M813" s="87"/>
      <c r="N813" s="87"/>
      <c r="O813" s="74"/>
      <c r="P813" s="74"/>
      <c r="Q813" s="88"/>
      <c r="R813" s="85"/>
      <c r="S813" s="98"/>
    </row>
    <row r="814" s="67" customFormat="true" ht="18" hidden="false" customHeight="true" outlineLevel="0" collapsed="false">
      <c r="B814" s="68"/>
      <c r="C814" s="3"/>
      <c r="D814" s="69"/>
      <c r="E814" s="79"/>
      <c r="F814" s="79"/>
      <c r="G814" s="80"/>
      <c r="H814" s="80"/>
      <c r="I814" s="80"/>
      <c r="J814" s="80"/>
      <c r="K814" s="97"/>
      <c r="L814" s="87"/>
      <c r="M814" s="87"/>
      <c r="N814" s="87"/>
      <c r="O814" s="74"/>
      <c r="P814" s="74"/>
      <c r="Q814" s="88"/>
      <c r="R814" s="85"/>
      <c r="S814" s="98"/>
    </row>
    <row r="815" s="67" customFormat="true" ht="18" hidden="false" customHeight="true" outlineLevel="0" collapsed="false">
      <c r="B815" s="68"/>
      <c r="C815" s="3"/>
      <c r="D815" s="69"/>
      <c r="E815" s="79"/>
      <c r="F815" s="79"/>
      <c r="G815" s="80"/>
      <c r="H815" s="80"/>
      <c r="I815" s="80"/>
      <c r="J815" s="80"/>
      <c r="K815" s="97"/>
      <c r="L815" s="87"/>
      <c r="M815" s="87"/>
      <c r="N815" s="87"/>
      <c r="O815" s="74"/>
      <c r="P815" s="74"/>
      <c r="Q815" s="88"/>
      <c r="R815" s="85"/>
      <c r="S815" s="98"/>
    </row>
    <row r="816" s="67" customFormat="true" ht="18" hidden="false" customHeight="true" outlineLevel="0" collapsed="false">
      <c r="B816" s="68"/>
      <c r="C816" s="3"/>
      <c r="D816" s="69"/>
      <c r="E816" s="79"/>
      <c r="F816" s="79"/>
      <c r="G816" s="80"/>
      <c r="H816" s="80"/>
      <c r="I816" s="80"/>
      <c r="J816" s="80"/>
      <c r="K816" s="97"/>
      <c r="L816" s="87"/>
      <c r="M816" s="87"/>
      <c r="N816" s="87"/>
      <c r="O816" s="74"/>
      <c r="P816" s="74"/>
      <c r="Q816" s="88"/>
      <c r="R816" s="85"/>
      <c r="S816" s="98"/>
    </row>
    <row r="817" s="67" customFormat="true" ht="18" hidden="false" customHeight="true" outlineLevel="0" collapsed="false">
      <c r="B817" s="68"/>
      <c r="C817" s="3"/>
      <c r="D817" s="69"/>
      <c r="E817" s="79"/>
      <c r="F817" s="79"/>
      <c r="G817" s="80"/>
      <c r="H817" s="80"/>
      <c r="I817" s="80"/>
      <c r="J817" s="80"/>
      <c r="K817" s="97"/>
      <c r="L817" s="87"/>
      <c r="M817" s="87"/>
      <c r="N817" s="87"/>
      <c r="O817" s="74"/>
      <c r="P817" s="74"/>
      <c r="Q817" s="88"/>
      <c r="R817" s="85"/>
      <c r="S817" s="98"/>
    </row>
    <row r="818" s="67" customFormat="true" ht="18" hidden="false" customHeight="true" outlineLevel="0" collapsed="false">
      <c r="B818" s="68"/>
      <c r="C818" s="3"/>
      <c r="D818" s="69"/>
      <c r="E818" s="79"/>
      <c r="F818" s="79"/>
      <c r="G818" s="80"/>
      <c r="H818" s="80"/>
      <c r="I818" s="80"/>
      <c r="J818" s="80"/>
      <c r="K818" s="97"/>
      <c r="L818" s="87"/>
      <c r="M818" s="87"/>
      <c r="N818" s="87"/>
      <c r="O818" s="74"/>
      <c r="P818" s="74"/>
      <c r="Q818" s="88"/>
      <c r="R818" s="85"/>
      <c r="S818" s="98"/>
    </row>
    <row r="819" s="67" customFormat="true" ht="18" hidden="false" customHeight="true" outlineLevel="0" collapsed="false">
      <c r="B819" s="68"/>
      <c r="C819" s="3"/>
      <c r="D819" s="69"/>
      <c r="E819" s="79"/>
      <c r="F819" s="79"/>
      <c r="G819" s="80"/>
      <c r="H819" s="80"/>
      <c r="I819" s="80"/>
      <c r="J819" s="80"/>
      <c r="K819" s="97"/>
      <c r="L819" s="87"/>
      <c r="M819" s="87"/>
      <c r="N819" s="87"/>
      <c r="O819" s="74"/>
      <c r="P819" s="74"/>
      <c r="Q819" s="88"/>
      <c r="R819" s="85"/>
      <c r="S819" s="98"/>
    </row>
    <row r="820" s="67" customFormat="true" ht="18" hidden="false" customHeight="true" outlineLevel="0" collapsed="false">
      <c r="B820" s="68"/>
      <c r="C820" s="3"/>
      <c r="D820" s="69"/>
      <c r="E820" s="79"/>
      <c r="F820" s="79"/>
      <c r="G820" s="80"/>
      <c r="H820" s="80"/>
      <c r="I820" s="80"/>
      <c r="J820" s="80"/>
      <c r="K820" s="97"/>
      <c r="L820" s="87"/>
      <c r="M820" s="87"/>
      <c r="N820" s="87"/>
      <c r="O820" s="74"/>
      <c r="P820" s="74"/>
      <c r="Q820" s="88"/>
      <c r="R820" s="85"/>
      <c r="S820" s="98"/>
    </row>
    <row r="821" s="67" customFormat="true" ht="18" hidden="false" customHeight="true" outlineLevel="0" collapsed="false">
      <c r="B821" s="68"/>
      <c r="C821" s="3"/>
      <c r="D821" s="69"/>
      <c r="E821" s="79"/>
      <c r="F821" s="79"/>
      <c r="G821" s="80"/>
      <c r="H821" s="80"/>
      <c r="I821" s="80"/>
      <c r="J821" s="80"/>
      <c r="K821" s="97"/>
      <c r="L821" s="87"/>
      <c r="M821" s="87"/>
      <c r="N821" s="87"/>
      <c r="O821" s="74"/>
      <c r="P821" s="74"/>
      <c r="Q821" s="88"/>
      <c r="R821" s="85"/>
      <c r="S821" s="98"/>
    </row>
    <row r="822" s="67" customFormat="true" ht="18" hidden="false" customHeight="true" outlineLevel="0" collapsed="false">
      <c r="B822" s="68"/>
      <c r="C822" s="3"/>
      <c r="D822" s="69"/>
      <c r="E822" s="79"/>
      <c r="F822" s="79"/>
      <c r="G822" s="80"/>
      <c r="H822" s="80"/>
      <c r="I822" s="80"/>
      <c r="J822" s="80"/>
      <c r="K822" s="97"/>
      <c r="L822" s="87"/>
      <c r="M822" s="87"/>
      <c r="N822" s="87"/>
      <c r="O822" s="74"/>
      <c r="P822" s="74"/>
      <c r="Q822" s="88"/>
      <c r="R822" s="85"/>
      <c r="S822" s="98"/>
    </row>
    <row r="823" s="67" customFormat="true" ht="18" hidden="false" customHeight="true" outlineLevel="0" collapsed="false">
      <c r="B823" s="68"/>
      <c r="C823" s="3"/>
      <c r="D823" s="69"/>
      <c r="E823" s="79"/>
      <c r="F823" s="79"/>
      <c r="G823" s="80"/>
      <c r="H823" s="80"/>
      <c r="I823" s="80"/>
      <c r="J823" s="80"/>
      <c r="K823" s="97"/>
      <c r="L823" s="87"/>
      <c r="M823" s="87"/>
      <c r="N823" s="87"/>
      <c r="O823" s="74"/>
      <c r="P823" s="74"/>
      <c r="Q823" s="88"/>
      <c r="R823" s="85"/>
      <c r="S823" s="98"/>
    </row>
    <row r="824" s="67" customFormat="true" ht="18" hidden="false" customHeight="true" outlineLevel="0" collapsed="false">
      <c r="B824" s="68"/>
      <c r="C824" s="3"/>
      <c r="D824" s="69"/>
      <c r="E824" s="79"/>
      <c r="F824" s="79"/>
      <c r="G824" s="80"/>
      <c r="H824" s="80"/>
      <c r="I824" s="80"/>
      <c r="J824" s="80"/>
      <c r="K824" s="97"/>
      <c r="L824" s="87"/>
      <c r="M824" s="87"/>
      <c r="N824" s="87"/>
      <c r="O824" s="74"/>
      <c r="P824" s="74"/>
      <c r="Q824" s="88"/>
      <c r="R824" s="85"/>
      <c r="S824" s="98"/>
    </row>
    <row r="825" s="67" customFormat="true" ht="18" hidden="false" customHeight="true" outlineLevel="0" collapsed="false">
      <c r="B825" s="68"/>
      <c r="C825" s="3"/>
      <c r="D825" s="69"/>
      <c r="E825" s="79"/>
      <c r="F825" s="79"/>
      <c r="G825" s="80"/>
      <c r="H825" s="80"/>
      <c r="I825" s="80"/>
      <c r="J825" s="80"/>
      <c r="K825" s="97"/>
      <c r="L825" s="87"/>
      <c r="M825" s="87"/>
      <c r="N825" s="87"/>
      <c r="O825" s="74"/>
      <c r="P825" s="74"/>
      <c r="Q825" s="88"/>
      <c r="R825" s="85"/>
      <c r="S825" s="98"/>
    </row>
    <row r="826" s="67" customFormat="true" ht="18" hidden="false" customHeight="true" outlineLevel="0" collapsed="false">
      <c r="B826" s="68"/>
      <c r="C826" s="3"/>
      <c r="D826" s="69"/>
      <c r="E826" s="79"/>
      <c r="F826" s="79"/>
      <c r="G826" s="80"/>
      <c r="H826" s="80"/>
      <c r="I826" s="80"/>
      <c r="J826" s="80"/>
      <c r="K826" s="97"/>
      <c r="L826" s="87"/>
      <c r="M826" s="87"/>
      <c r="N826" s="87"/>
      <c r="O826" s="74"/>
      <c r="P826" s="74"/>
      <c r="Q826" s="88"/>
      <c r="R826" s="85"/>
      <c r="S826" s="98"/>
    </row>
    <row r="827" s="67" customFormat="true" ht="18" hidden="false" customHeight="true" outlineLevel="0" collapsed="false">
      <c r="B827" s="68"/>
      <c r="C827" s="3"/>
      <c r="D827" s="69"/>
      <c r="E827" s="79"/>
      <c r="F827" s="79"/>
      <c r="G827" s="80"/>
      <c r="H827" s="80"/>
      <c r="I827" s="80"/>
      <c r="J827" s="80"/>
      <c r="K827" s="97"/>
      <c r="L827" s="87"/>
      <c r="M827" s="87"/>
      <c r="N827" s="87"/>
      <c r="O827" s="74"/>
      <c r="P827" s="74"/>
      <c r="Q827" s="88"/>
      <c r="R827" s="85"/>
      <c r="S827" s="98"/>
    </row>
    <row r="828" s="67" customFormat="true" ht="18" hidden="false" customHeight="true" outlineLevel="0" collapsed="false">
      <c r="B828" s="68"/>
      <c r="C828" s="3"/>
      <c r="D828" s="69"/>
      <c r="E828" s="79"/>
      <c r="F828" s="79"/>
      <c r="G828" s="80"/>
      <c r="H828" s="80"/>
      <c r="I828" s="80"/>
      <c r="J828" s="80"/>
      <c r="K828" s="97"/>
      <c r="L828" s="87"/>
      <c r="M828" s="87"/>
      <c r="N828" s="87"/>
      <c r="O828" s="74"/>
      <c r="P828" s="74"/>
      <c r="Q828" s="88"/>
      <c r="R828" s="85"/>
      <c r="S828" s="98"/>
    </row>
    <row r="829" s="67" customFormat="true" ht="18" hidden="false" customHeight="true" outlineLevel="0" collapsed="false">
      <c r="B829" s="68"/>
      <c r="C829" s="3"/>
      <c r="D829" s="69"/>
      <c r="E829" s="79"/>
      <c r="F829" s="79"/>
      <c r="G829" s="80"/>
      <c r="H829" s="80"/>
      <c r="I829" s="80"/>
      <c r="J829" s="80"/>
      <c r="K829" s="97"/>
      <c r="L829" s="87"/>
      <c r="M829" s="87"/>
      <c r="N829" s="87"/>
      <c r="O829" s="74"/>
      <c r="P829" s="74"/>
      <c r="Q829" s="88"/>
      <c r="R829" s="85"/>
      <c r="S829" s="98"/>
    </row>
    <row r="830" s="67" customFormat="true" ht="18" hidden="false" customHeight="true" outlineLevel="0" collapsed="false">
      <c r="B830" s="68"/>
      <c r="C830" s="3"/>
      <c r="D830" s="69"/>
      <c r="E830" s="79"/>
      <c r="F830" s="79"/>
      <c r="G830" s="80"/>
      <c r="H830" s="80"/>
      <c r="I830" s="80"/>
      <c r="J830" s="80"/>
      <c r="K830" s="97"/>
      <c r="L830" s="87"/>
      <c r="M830" s="87"/>
      <c r="N830" s="87"/>
      <c r="O830" s="74"/>
      <c r="P830" s="74"/>
      <c r="Q830" s="88"/>
      <c r="R830" s="85"/>
      <c r="S830" s="98"/>
    </row>
    <row r="831" s="67" customFormat="true" ht="18" hidden="false" customHeight="true" outlineLevel="0" collapsed="false">
      <c r="B831" s="68"/>
      <c r="C831" s="3"/>
      <c r="D831" s="69"/>
      <c r="E831" s="79"/>
      <c r="F831" s="79"/>
      <c r="G831" s="80"/>
      <c r="H831" s="80"/>
      <c r="I831" s="80"/>
      <c r="J831" s="80"/>
      <c r="K831" s="97"/>
      <c r="L831" s="87"/>
      <c r="M831" s="87"/>
      <c r="N831" s="87"/>
      <c r="O831" s="74"/>
      <c r="P831" s="74"/>
      <c r="Q831" s="88"/>
      <c r="R831" s="85"/>
      <c r="S831" s="98"/>
    </row>
    <row r="832" s="67" customFormat="true" ht="18" hidden="false" customHeight="true" outlineLevel="0" collapsed="false">
      <c r="B832" s="68"/>
      <c r="C832" s="3"/>
      <c r="D832" s="69"/>
      <c r="E832" s="79"/>
      <c r="F832" s="79"/>
      <c r="G832" s="80"/>
      <c r="H832" s="80"/>
      <c r="I832" s="80"/>
      <c r="J832" s="80"/>
      <c r="K832" s="97"/>
      <c r="L832" s="87"/>
      <c r="M832" s="87"/>
      <c r="N832" s="87"/>
      <c r="O832" s="74"/>
      <c r="P832" s="74"/>
      <c r="Q832" s="88"/>
      <c r="R832" s="85"/>
      <c r="S832" s="98"/>
    </row>
    <row r="833" s="67" customFormat="true" ht="18" hidden="false" customHeight="true" outlineLevel="0" collapsed="false">
      <c r="B833" s="68"/>
      <c r="C833" s="3"/>
      <c r="D833" s="69"/>
      <c r="E833" s="79"/>
      <c r="F833" s="79"/>
      <c r="G833" s="80"/>
      <c r="H833" s="80"/>
      <c r="I833" s="80"/>
      <c r="J833" s="80"/>
      <c r="K833" s="97"/>
      <c r="L833" s="87"/>
      <c r="M833" s="87"/>
      <c r="N833" s="87"/>
      <c r="O833" s="74"/>
      <c r="P833" s="74"/>
      <c r="Q833" s="88"/>
      <c r="R833" s="85"/>
      <c r="S833" s="98"/>
    </row>
    <row r="834" s="67" customFormat="true" ht="18" hidden="false" customHeight="true" outlineLevel="0" collapsed="false">
      <c r="B834" s="68"/>
      <c r="C834" s="3"/>
      <c r="D834" s="69"/>
      <c r="E834" s="79"/>
      <c r="F834" s="79"/>
      <c r="G834" s="80"/>
      <c r="H834" s="80"/>
      <c r="I834" s="80"/>
      <c r="J834" s="80"/>
      <c r="K834" s="97"/>
      <c r="L834" s="87"/>
      <c r="M834" s="87"/>
      <c r="N834" s="87"/>
      <c r="O834" s="74"/>
      <c r="P834" s="74"/>
      <c r="Q834" s="88"/>
      <c r="R834" s="85"/>
      <c r="S834" s="98"/>
    </row>
    <row r="835" s="67" customFormat="true" ht="18" hidden="false" customHeight="true" outlineLevel="0" collapsed="false">
      <c r="B835" s="68"/>
      <c r="C835" s="3"/>
      <c r="D835" s="69"/>
      <c r="E835" s="79"/>
      <c r="F835" s="79"/>
      <c r="G835" s="80"/>
      <c r="H835" s="80"/>
      <c r="I835" s="80"/>
      <c r="J835" s="80"/>
      <c r="K835" s="97"/>
      <c r="L835" s="87"/>
      <c r="M835" s="87"/>
      <c r="N835" s="87"/>
      <c r="O835" s="74"/>
      <c r="P835" s="74"/>
      <c r="Q835" s="88"/>
      <c r="R835" s="85"/>
      <c r="S835" s="98"/>
    </row>
    <row r="836" s="67" customFormat="true" ht="18" hidden="false" customHeight="true" outlineLevel="0" collapsed="false">
      <c r="B836" s="68"/>
      <c r="C836" s="3"/>
      <c r="D836" s="69"/>
      <c r="E836" s="79"/>
      <c r="F836" s="79"/>
      <c r="G836" s="80"/>
      <c r="H836" s="80"/>
      <c r="I836" s="80"/>
      <c r="J836" s="80"/>
      <c r="K836" s="97"/>
      <c r="L836" s="87"/>
      <c r="M836" s="87"/>
      <c r="N836" s="87"/>
      <c r="O836" s="74"/>
      <c r="P836" s="74"/>
      <c r="Q836" s="88"/>
      <c r="R836" s="85"/>
      <c r="S836" s="98"/>
    </row>
    <row r="837" s="67" customFormat="true" ht="18" hidden="false" customHeight="true" outlineLevel="0" collapsed="false">
      <c r="B837" s="68"/>
      <c r="C837" s="3"/>
      <c r="D837" s="69"/>
      <c r="E837" s="79"/>
      <c r="F837" s="79"/>
      <c r="G837" s="80"/>
      <c r="H837" s="80"/>
      <c r="I837" s="80"/>
      <c r="J837" s="80"/>
      <c r="K837" s="97"/>
      <c r="L837" s="87"/>
      <c r="M837" s="87"/>
      <c r="N837" s="87"/>
      <c r="O837" s="74"/>
      <c r="P837" s="74"/>
      <c r="Q837" s="88"/>
      <c r="R837" s="85"/>
      <c r="S837" s="98"/>
    </row>
    <row r="838" s="67" customFormat="true" ht="18" hidden="false" customHeight="true" outlineLevel="0" collapsed="false">
      <c r="B838" s="68"/>
      <c r="C838" s="3"/>
      <c r="D838" s="69"/>
      <c r="E838" s="79"/>
      <c r="F838" s="79"/>
      <c r="G838" s="80"/>
      <c r="H838" s="80"/>
      <c r="I838" s="80"/>
      <c r="J838" s="80"/>
      <c r="K838" s="97"/>
      <c r="L838" s="87"/>
      <c r="M838" s="87"/>
      <c r="N838" s="87"/>
      <c r="O838" s="74"/>
      <c r="P838" s="74"/>
      <c r="Q838" s="88"/>
      <c r="R838" s="85"/>
      <c r="S838" s="98"/>
    </row>
    <row r="839" s="67" customFormat="true" ht="18" hidden="false" customHeight="true" outlineLevel="0" collapsed="false">
      <c r="B839" s="68"/>
      <c r="C839" s="3"/>
      <c r="D839" s="69"/>
      <c r="E839" s="79"/>
      <c r="F839" s="79"/>
      <c r="G839" s="80"/>
      <c r="H839" s="80"/>
      <c r="I839" s="80"/>
      <c r="J839" s="80"/>
      <c r="K839" s="97"/>
      <c r="L839" s="87"/>
      <c r="M839" s="87"/>
      <c r="N839" s="87"/>
      <c r="O839" s="74"/>
      <c r="P839" s="74"/>
      <c r="Q839" s="88"/>
      <c r="R839" s="85"/>
      <c r="S839" s="98"/>
    </row>
    <row r="840" s="67" customFormat="true" ht="18" hidden="false" customHeight="true" outlineLevel="0" collapsed="false">
      <c r="B840" s="68"/>
      <c r="C840" s="3"/>
      <c r="D840" s="69"/>
      <c r="E840" s="79"/>
      <c r="F840" s="79"/>
      <c r="G840" s="80"/>
      <c r="H840" s="80"/>
      <c r="I840" s="80"/>
      <c r="J840" s="80"/>
      <c r="K840" s="97"/>
      <c r="L840" s="87"/>
      <c r="M840" s="87"/>
      <c r="N840" s="87"/>
      <c r="O840" s="74"/>
      <c r="P840" s="74"/>
      <c r="Q840" s="88"/>
      <c r="R840" s="85"/>
      <c r="S840" s="98"/>
    </row>
    <row r="841" s="67" customFormat="true" ht="18" hidden="false" customHeight="true" outlineLevel="0" collapsed="false">
      <c r="B841" s="68"/>
      <c r="C841" s="3"/>
      <c r="D841" s="69"/>
      <c r="E841" s="79"/>
      <c r="F841" s="79"/>
      <c r="G841" s="80"/>
      <c r="H841" s="80"/>
      <c r="I841" s="80"/>
      <c r="J841" s="80"/>
      <c r="K841" s="97"/>
      <c r="L841" s="87"/>
      <c r="M841" s="87"/>
      <c r="N841" s="87"/>
      <c r="O841" s="74"/>
      <c r="P841" s="74"/>
      <c r="Q841" s="88"/>
      <c r="R841" s="85"/>
      <c r="S841" s="98"/>
    </row>
    <row r="842" s="67" customFormat="true" ht="18" hidden="false" customHeight="true" outlineLevel="0" collapsed="false">
      <c r="B842" s="68"/>
      <c r="C842" s="3"/>
      <c r="D842" s="69"/>
      <c r="E842" s="79"/>
      <c r="F842" s="79"/>
      <c r="G842" s="80"/>
      <c r="H842" s="80"/>
      <c r="I842" s="80"/>
      <c r="J842" s="80"/>
      <c r="K842" s="97"/>
      <c r="L842" s="87"/>
      <c r="M842" s="87"/>
      <c r="N842" s="87"/>
      <c r="O842" s="74"/>
      <c r="P842" s="74"/>
      <c r="Q842" s="88"/>
      <c r="R842" s="85"/>
      <c r="S842" s="98"/>
    </row>
    <row r="843" s="67" customFormat="true" ht="18" hidden="false" customHeight="true" outlineLevel="0" collapsed="false">
      <c r="B843" s="68"/>
      <c r="C843" s="3"/>
      <c r="D843" s="69"/>
      <c r="E843" s="79"/>
      <c r="F843" s="79"/>
      <c r="G843" s="80"/>
      <c r="H843" s="80"/>
      <c r="I843" s="80"/>
      <c r="J843" s="80"/>
      <c r="K843" s="97"/>
      <c r="L843" s="87"/>
      <c r="M843" s="87"/>
      <c r="N843" s="87"/>
      <c r="O843" s="74"/>
      <c r="P843" s="74"/>
      <c r="Q843" s="88"/>
      <c r="R843" s="85"/>
      <c r="S843" s="98"/>
    </row>
    <row r="844" s="67" customFormat="true" ht="18" hidden="false" customHeight="true" outlineLevel="0" collapsed="false">
      <c r="B844" s="68"/>
      <c r="C844" s="3"/>
      <c r="D844" s="69"/>
      <c r="E844" s="79"/>
      <c r="F844" s="79"/>
      <c r="G844" s="80"/>
      <c r="H844" s="80"/>
      <c r="I844" s="80"/>
      <c r="J844" s="80"/>
      <c r="K844" s="97"/>
      <c r="L844" s="87"/>
      <c r="M844" s="87"/>
      <c r="N844" s="87"/>
      <c r="O844" s="74"/>
      <c r="P844" s="74"/>
      <c r="Q844" s="88"/>
      <c r="R844" s="85"/>
      <c r="S844" s="98"/>
    </row>
    <row r="845" s="67" customFormat="true" ht="18" hidden="false" customHeight="true" outlineLevel="0" collapsed="false">
      <c r="B845" s="68"/>
      <c r="C845" s="3"/>
      <c r="D845" s="69"/>
      <c r="E845" s="79"/>
      <c r="F845" s="79"/>
      <c r="G845" s="80"/>
      <c r="H845" s="80"/>
      <c r="I845" s="80"/>
      <c r="J845" s="80"/>
      <c r="K845" s="97"/>
      <c r="L845" s="87"/>
      <c r="M845" s="87"/>
      <c r="N845" s="87"/>
      <c r="O845" s="74"/>
      <c r="P845" s="74"/>
      <c r="Q845" s="88"/>
      <c r="R845" s="85"/>
      <c r="S845" s="98"/>
    </row>
    <row r="846" s="67" customFormat="true" ht="18" hidden="false" customHeight="true" outlineLevel="0" collapsed="false">
      <c r="B846" s="68"/>
      <c r="C846" s="3"/>
      <c r="D846" s="69"/>
      <c r="E846" s="79"/>
      <c r="F846" s="79"/>
      <c r="G846" s="80"/>
      <c r="H846" s="80"/>
      <c r="I846" s="80"/>
      <c r="J846" s="80"/>
      <c r="K846" s="97"/>
      <c r="L846" s="87"/>
      <c r="M846" s="87"/>
      <c r="N846" s="87"/>
      <c r="O846" s="74"/>
      <c r="P846" s="74"/>
      <c r="Q846" s="88"/>
      <c r="R846" s="85"/>
      <c r="S846" s="98"/>
    </row>
    <row r="847" s="67" customFormat="true" ht="18" hidden="false" customHeight="true" outlineLevel="0" collapsed="false">
      <c r="B847" s="68"/>
      <c r="C847" s="3"/>
      <c r="D847" s="69"/>
      <c r="E847" s="79"/>
      <c r="F847" s="79"/>
      <c r="G847" s="80"/>
      <c r="H847" s="80"/>
      <c r="I847" s="80"/>
      <c r="J847" s="80"/>
      <c r="K847" s="97"/>
      <c r="L847" s="87"/>
      <c r="M847" s="87"/>
      <c r="N847" s="87"/>
      <c r="O847" s="74"/>
      <c r="P847" s="74"/>
      <c r="Q847" s="88"/>
      <c r="R847" s="85"/>
      <c r="S847" s="98"/>
    </row>
    <row r="848" s="67" customFormat="true" ht="18" hidden="false" customHeight="true" outlineLevel="0" collapsed="false">
      <c r="B848" s="68"/>
      <c r="C848" s="3"/>
      <c r="D848" s="69"/>
      <c r="E848" s="79"/>
      <c r="F848" s="79"/>
      <c r="G848" s="80"/>
      <c r="H848" s="80"/>
      <c r="I848" s="80"/>
      <c r="J848" s="80"/>
      <c r="K848" s="97"/>
      <c r="L848" s="87"/>
      <c r="M848" s="87"/>
      <c r="N848" s="87"/>
      <c r="O848" s="74"/>
      <c r="P848" s="74"/>
      <c r="Q848" s="88"/>
      <c r="R848" s="85"/>
      <c r="S848" s="98"/>
    </row>
    <row r="849" s="67" customFormat="true" ht="18" hidden="false" customHeight="true" outlineLevel="0" collapsed="false">
      <c r="B849" s="68"/>
      <c r="C849" s="3"/>
      <c r="D849" s="69"/>
      <c r="E849" s="79"/>
      <c r="F849" s="79"/>
      <c r="G849" s="80"/>
      <c r="H849" s="80"/>
      <c r="I849" s="80"/>
      <c r="J849" s="80"/>
      <c r="K849" s="97"/>
      <c r="L849" s="87"/>
      <c r="M849" s="87"/>
      <c r="N849" s="87"/>
      <c r="O849" s="74"/>
      <c r="P849" s="74"/>
      <c r="Q849" s="88"/>
      <c r="R849" s="85"/>
      <c r="S849" s="98"/>
    </row>
    <row r="850" s="67" customFormat="true" ht="18" hidden="false" customHeight="true" outlineLevel="0" collapsed="false">
      <c r="B850" s="68"/>
      <c r="C850" s="3"/>
      <c r="D850" s="69"/>
      <c r="E850" s="79"/>
      <c r="F850" s="79"/>
      <c r="G850" s="80"/>
      <c r="H850" s="80"/>
      <c r="I850" s="80"/>
      <c r="J850" s="80"/>
      <c r="K850" s="97"/>
      <c r="L850" s="87"/>
      <c r="M850" s="87"/>
      <c r="N850" s="87"/>
      <c r="O850" s="74"/>
      <c r="P850" s="74"/>
      <c r="Q850" s="88"/>
      <c r="R850" s="85"/>
      <c r="S850" s="98"/>
    </row>
    <row r="851" s="67" customFormat="true" ht="18" hidden="false" customHeight="true" outlineLevel="0" collapsed="false">
      <c r="B851" s="68"/>
      <c r="C851" s="3"/>
      <c r="D851" s="69"/>
      <c r="E851" s="79"/>
      <c r="F851" s="79"/>
      <c r="G851" s="80"/>
      <c r="H851" s="80"/>
      <c r="I851" s="80"/>
      <c r="J851" s="80"/>
      <c r="K851" s="97"/>
      <c r="L851" s="87"/>
      <c r="M851" s="87"/>
      <c r="N851" s="87"/>
      <c r="O851" s="74"/>
      <c r="P851" s="74"/>
      <c r="Q851" s="88"/>
      <c r="R851" s="85"/>
      <c r="S851" s="98"/>
    </row>
    <row r="852" s="67" customFormat="true" ht="18" hidden="false" customHeight="true" outlineLevel="0" collapsed="false">
      <c r="B852" s="68"/>
      <c r="C852" s="3"/>
      <c r="D852" s="69"/>
      <c r="E852" s="79"/>
      <c r="F852" s="79"/>
      <c r="G852" s="80"/>
      <c r="H852" s="80"/>
      <c r="I852" s="80"/>
      <c r="J852" s="80"/>
      <c r="K852" s="97"/>
      <c r="L852" s="87"/>
      <c r="M852" s="87"/>
      <c r="N852" s="87"/>
      <c r="O852" s="74"/>
      <c r="P852" s="74"/>
      <c r="Q852" s="88"/>
      <c r="R852" s="85"/>
      <c r="S852" s="98"/>
    </row>
    <row r="853" s="67" customFormat="true" ht="18" hidden="false" customHeight="true" outlineLevel="0" collapsed="false">
      <c r="B853" s="68"/>
      <c r="C853" s="3"/>
      <c r="D853" s="69"/>
      <c r="E853" s="79"/>
      <c r="F853" s="79"/>
      <c r="G853" s="80"/>
      <c r="H853" s="80"/>
      <c r="I853" s="80"/>
      <c r="J853" s="80"/>
      <c r="K853" s="97"/>
      <c r="L853" s="87"/>
      <c r="M853" s="87"/>
      <c r="N853" s="87"/>
      <c r="O853" s="74"/>
      <c r="P853" s="74"/>
      <c r="Q853" s="88"/>
      <c r="R853" s="85"/>
      <c r="S853" s="98"/>
    </row>
    <row r="854" s="67" customFormat="true" ht="18" hidden="false" customHeight="true" outlineLevel="0" collapsed="false">
      <c r="B854" s="68"/>
      <c r="C854" s="3"/>
      <c r="D854" s="69"/>
      <c r="E854" s="79"/>
      <c r="F854" s="79"/>
      <c r="G854" s="80"/>
      <c r="H854" s="80"/>
      <c r="I854" s="80"/>
      <c r="J854" s="80"/>
      <c r="K854" s="97"/>
      <c r="L854" s="87"/>
      <c r="M854" s="87"/>
      <c r="N854" s="87"/>
      <c r="O854" s="74"/>
      <c r="P854" s="74"/>
      <c r="Q854" s="88"/>
      <c r="R854" s="85"/>
      <c r="S854" s="98"/>
    </row>
    <row r="855" s="67" customFormat="true" ht="18" hidden="false" customHeight="true" outlineLevel="0" collapsed="false">
      <c r="B855" s="68"/>
      <c r="C855" s="3"/>
      <c r="D855" s="69"/>
      <c r="E855" s="79"/>
      <c r="F855" s="79"/>
      <c r="G855" s="80"/>
      <c r="H855" s="80"/>
      <c r="I855" s="80"/>
      <c r="J855" s="80"/>
      <c r="K855" s="97"/>
      <c r="L855" s="87"/>
      <c r="M855" s="87"/>
      <c r="N855" s="87"/>
      <c r="O855" s="74"/>
      <c r="P855" s="74"/>
      <c r="Q855" s="88"/>
      <c r="R855" s="85"/>
      <c r="S855" s="98"/>
    </row>
    <row r="856" s="67" customFormat="true" ht="18" hidden="false" customHeight="true" outlineLevel="0" collapsed="false">
      <c r="B856" s="68"/>
      <c r="C856" s="3"/>
      <c r="D856" s="69"/>
      <c r="E856" s="79"/>
      <c r="F856" s="79"/>
      <c r="G856" s="80"/>
      <c r="H856" s="80"/>
      <c r="I856" s="80"/>
      <c r="J856" s="80"/>
      <c r="K856" s="97"/>
      <c r="L856" s="87"/>
      <c r="M856" s="87"/>
      <c r="N856" s="87"/>
      <c r="O856" s="74"/>
      <c r="P856" s="74"/>
      <c r="Q856" s="88"/>
      <c r="R856" s="85"/>
      <c r="S856" s="98"/>
    </row>
    <row r="857" s="67" customFormat="true" ht="18" hidden="false" customHeight="true" outlineLevel="0" collapsed="false">
      <c r="B857" s="68"/>
      <c r="C857" s="3"/>
      <c r="D857" s="69"/>
      <c r="E857" s="79"/>
      <c r="F857" s="79"/>
      <c r="G857" s="80"/>
      <c r="H857" s="80"/>
      <c r="I857" s="80"/>
      <c r="J857" s="80"/>
      <c r="K857" s="97"/>
      <c r="L857" s="87"/>
      <c r="M857" s="87"/>
      <c r="N857" s="87"/>
      <c r="O857" s="74"/>
      <c r="P857" s="74"/>
      <c r="Q857" s="88"/>
      <c r="R857" s="85"/>
      <c r="S857" s="98"/>
    </row>
    <row r="858" s="67" customFormat="true" ht="18" hidden="false" customHeight="true" outlineLevel="0" collapsed="false">
      <c r="B858" s="68"/>
      <c r="C858" s="3"/>
      <c r="D858" s="69"/>
      <c r="E858" s="79"/>
      <c r="F858" s="79"/>
      <c r="G858" s="80"/>
      <c r="H858" s="80"/>
      <c r="I858" s="80"/>
      <c r="J858" s="80"/>
      <c r="K858" s="97"/>
      <c r="L858" s="87"/>
      <c r="M858" s="87"/>
      <c r="N858" s="87"/>
      <c r="O858" s="74"/>
      <c r="P858" s="74"/>
      <c r="Q858" s="88"/>
      <c r="R858" s="85"/>
      <c r="S858" s="98"/>
    </row>
    <row r="859" s="67" customFormat="true" ht="18" hidden="false" customHeight="true" outlineLevel="0" collapsed="false">
      <c r="B859" s="68"/>
      <c r="C859" s="3"/>
      <c r="D859" s="69"/>
      <c r="E859" s="79"/>
      <c r="F859" s="79"/>
      <c r="G859" s="80"/>
      <c r="H859" s="80"/>
      <c r="I859" s="80"/>
      <c r="J859" s="80"/>
      <c r="K859" s="97"/>
      <c r="L859" s="87"/>
      <c r="M859" s="87"/>
      <c r="N859" s="87"/>
      <c r="O859" s="74"/>
      <c r="P859" s="74"/>
      <c r="Q859" s="88"/>
      <c r="R859" s="85"/>
      <c r="S859" s="98"/>
    </row>
    <row r="860" s="67" customFormat="true" ht="18" hidden="false" customHeight="true" outlineLevel="0" collapsed="false">
      <c r="B860" s="68"/>
      <c r="C860" s="3"/>
      <c r="D860" s="69"/>
      <c r="E860" s="79"/>
      <c r="F860" s="79"/>
      <c r="G860" s="80"/>
      <c r="H860" s="80"/>
      <c r="I860" s="80"/>
      <c r="J860" s="80"/>
      <c r="K860" s="97"/>
      <c r="L860" s="87"/>
      <c r="M860" s="87"/>
      <c r="N860" s="87"/>
      <c r="O860" s="74"/>
      <c r="P860" s="74"/>
      <c r="Q860" s="88"/>
      <c r="R860" s="85"/>
      <c r="S860" s="98"/>
    </row>
    <row r="861" s="67" customFormat="true" ht="18" hidden="false" customHeight="true" outlineLevel="0" collapsed="false">
      <c r="B861" s="68"/>
      <c r="C861" s="3"/>
      <c r="D861" s="69"/>
      <c r="E861" s="79"/>
      <c r="F861" s="79"/>
      <c r="G861" s="80"/>
      <c r="H861" s="80"/>
      <c r="I861" s="80"/>
      <c r="J861" s="80"/>
      <c r="K861" s="97"/>
      <c r="L861" s="87"/>
      <c r="M861" s="87"/>
      <c r="N861" s="87"/>
      <c r="O861" s="74"/>
      <c r="P861" s="74"/>
      <c r="Q861" s="88"/>
      <c r="R861" s="85"/>
      <c r="S861" s="98"/>
    </row>
    <row r="862" s="67" customFormat="true" ht="18" hidden="false" customHeight="true" outlineLevel="0" collapsed="false">
      <c r="B862" s="68"/>
      <c r="C862" s="3"/>
      <c r="D862" s="69"/>
      <c r="E862" s="79"/>
      <c r="F862" s="79"/>
      <c r="G862" s="80"/>
      <c r="H862" s="80"/>
      <c r="I862" s="80"/>
      <c r="J862" s="80"/>
      <c r="K862" s="97"/>
      <c r="L862" s="87"/>
      <c r="M862" s="87"/>
      <c r="N862" s="87"/>
      <c r="O862" s="74"/>
      <c r="P862" s="74"/>
      <c r="Q862" s="88"/>
      <c r="R862" s="85"/>
      <c r="S862" s="98"/>
    </row>
    <row r="863" s="67" customFormat="true" ht="18" hidden="false" customHeight="true" outlineLevel="0" collapsed="false">
      <c r="B863" s="68"/>
      <c r="C863" s="3"/>
      <c r="D863" s="69"/>
      <c r="E863" s="79"/>
      <c r="F863" s="79"/>
      <c r="G863" s="80"/>
      <c r="H863" s="80"/>
      <c r="I863" s="80"/>
      <c r="J863" s="80"/>
      <c r="K863" s="97"/>
      <c r="L863" s="87"/>
      <c r="M863" s="87"/>
      <c r="N863" s="87"/>
      <c r="O863" s="74"/>
      <c r="P863" s="74"/>
      <c r="Q863" s="88"/>
      <c r="R863" s="85"/>
      <c r="S863" s="98"/>
    </row>
    <row r="864" s="67" customFormat="true" ht="18" hidden="false" customHeight="true" outlineLevel="0" collapsed="false">
      <c r="B864" s="68"/>
      <c r="C864" s="3"/>
      <c r="D864" s="69"/>
      <c r="E864" s="79"/>
      <c r="F864" s="79"/>
      <c r="G864" s="80"/>
      <c r="H864" s="80"/>
      <c r="I864" s="80"/>
      <c r="J864" s="80"/>
      <c r="K864" s="97"/>
      <c r="L864" s="87"/>
      <c r="M864" s="87"/>
      <c r="N864" s="87"/>
      <c r="O864" s="74"/>
      <c r="P864" s="74"/>
      <c r="Q864" s="88"/>
      <c r="R864" s="85"/>
      <c r="S864" s="98"/>
    </row>
    <row r="865" s="67" customFormat="true" ht="18" hidden="false" customHeight="true" outlineLevel="0" collapsed="false">
      <c r="B865" s="68"/>
      <c r="C865" s="3"/>
      <c r="D865" s="69"/>
      <c r="E865" s="79"/>
      <c r="F865" s="79"/>
      <c r="G865" s="80"/>
      <c r="H865" s="80"/>
      <c r="I865" s="80"/>
      <c r="J865" s="80"/>
      <c r="K865" s="97"/>
      <c r="L865" s="87"/>
      <c r="M865" s="87"/>
      <c r="N865" s="87"/>
      <c r="O865" s="74"/>
      <c r="P865" s="74"/>
      <c r="Q865" s="88"/>
      <c r="R865" s="85"/>
      <c r="S865" s="98"/>
    </row>
    <row r="866" s="67" customFormat="true" ht="18" hidden="false" customHeight="true" outlineLevel="0" collapsed="false">
      <c r="B866" s="68"/>
      <c r="C866" s="3"/>
      <c r="D866" s="69"/>
      <c r="E866" s="79"/>
      <c r="F866" s="79"/>
      <c r="G866" s="80"/>
      <c r="H866" s="80"/>
      <c r="I866" s="80"/>
      <c r="J866" s="80"/>
      <c r="K866" s="97"/>
      <c r="L866" s="87"/>
      <c r="M866" s="87"/>
      <c r="N866" s="87"/>
      <c r="O866" s="74"/>
      <c r="P866" s="74"/>
      <c r="Q866" s="88"/>
      <c r="R866" s="85"/>
      <c r="S866" s="98"/>
    </row>
    <row r="867" s="67" customFormat="true" ht="18" hidden="false" customHeight="true" outlineLevel="0" collapsed="false">
      <c r="B867" s="68"/>
      <c r="C867" s="3"/>
      <c r="D867" s="69"/>
      <c r="E867" s="79"/>
      <c r="F867" s="79"/>
      <c r="G867" s="80"/>
      <c r="H867" s="80"/>
      <c r="I867" s="80"/>
      <c r="J867" s="80"/>
      <c r="K867" s="97"/>
      <c r="L867" s="87"/>
      <c r="M867" s="87"/>
      <c r="N867" s="87"/>
      <c r="O867" s="74"/>
      <c r="P867" s="74"/>
      <c r="Q867" s="88"/>
      <c r="R867" s="85"/>
      <c r="S867" s="98"/>
    </row>
    <row r="868" s="67" customFormat="true" ht="18" hidden="false" customHeight="true" outlineLevel="0" collapsed="false">
      <c r="B868" s="68"/>
      <c r="C868" s="3"/>
      <c r="D868" s="69"/>
      <c r="E868" s="79"/>
      <c r="F868" s="79"/>
      <c r="G868" s="80"/>
      <c r="H868" s="80"/>
      <c r="I868" s="80"/>
      <c r="J868" s="80"/>
      <c r="K868" s="97"/>
      <c r="L868" s="87"/>
      <c r="M868" s="87"/>
      <c r="N868" s="87"/>
      <c r="O868" s="74"/>
      <c r="P868" s="74"/>
      <c r="Q868" s="88"/>
      <c r="R868" s="85"/>
      <c r="S868" s="98"/>
    </row>
    <row r="869" s="67" customFormat="true" ht="18" hidden="false" customHeight="true" outlineLevel="0" collapsed="false">
      <c r="B869" s="68"/>
      <c r="C869" s="3"/>
      <c r="D869" s="69"/>
      <c r="E869" s="79"/>
      <c r="F869" s="79"/>
      <c r="G869" s="80"/>
      <c r="H869" s="80"/>
      <c r="I869" s="80"/>
      <c r="J869" s="80"/>
      <c r="K869" s="97"/>
      <c r="L869" s="87"/>
      <c r="M869" s="87"/>
      <c r="N869" s="87"/>
      <c r="O869" s="74"/>
      <c r="P869" s="74"/>
      <c r="Q869" s="88"/>
      <c r="R869" s="85"/>
      <c r="S869" s="98"/>
    </row>
    <row r="870" s="67" customFormat="true" ht="18" hidden="false" customHeight="true" outlineLevel="0" collapsed="false">
      <c r="B870" s="68"/>
      <c r="C870" s="3"/>
      <c r="D870" s="69"/>
      <c r="E870" s="79"/>
      <c r="F870" s="79"/>
      <c r="G870" s="80"/>
      <c r="H870" s="80"/>
      <c r="I870" s="80"/>
      <c r="J870" s="80"/>
      <c r="K870" s="97"/>
      <c r="L870" s="87"/>
      <c r="M870" s="87"/>
      <c r="N870" s="87"/>
      <c r="O870" s="74"/>
      <c r="P870" s="74"/>
      <c r="Q870" s="88"/>
      <c r="R870" s="85"/>
      <c r="S870" s="98"/>
    </row>
    <row r="871" s="67" customFormat="true" ht="18" hidden="false" customHeight="true" outlineLevel="0" collapsed="false">
      <c r="B871" s="68"/>
      <c r="C871" s="3"/>
      <c r="D871" s="69"/>
      <c r="E871" s="79"/>
      <c r="F871" s="79"/>
      <c r="G871" s="80"/>
      <c r="H871" s="80"/>
      <c r="I871" s="80"/>
      <c r="J871" s="80"/>
      <c r="K871" s="97"/>
      <c r="L871" s="87"/>
      <c r="M871" s="87"/>
      <c r="N871" s="87"/>
      <c r="O871" s="74"/>
      <c r="P871" s="74"/>
      <c r="Q871" s="88"/>
      <c r="R871" s="85"/>
      <c r="S871" s="98"/>
    </row>
    <row r="872" s="67" customFormat="true" ht="18" hidden="false" customHeight="true" outlineLevel="0" collapsed="false">
      <c r="B872" s="68"/>
      <c r="C872" s="3"/>
      <c r="D872" s="69"/>
      <c r="E872" s="79"/>
      <c r="F872" s="79"/>
      <c r="G872" s="80"/>
      <c r="H872" s="80"/>
      <c r="I872" s="80"/>
      <c r="J872" s="80"/>
      <c r="K872" s="97"/>
      <c r="L872" s="87"/>
      <c r="M872" s="87"/>
      <c r="N872" s="87"/>
      <c r="O872" s="74"/>
      <c r="P872" s="74"/>
      <c r="Q872" s="88"/>
      <c r="R872" s="85"/>
      <c r="S872" s="98"/>
    </row>
    <row r="873" s="67" customFormat="true" ht="18" hidden="false" customHeight="true" outlineLevel="0" collapsed="false">
      <c r="B873" s="68"/>
      <c r="C873" s="3"/>
      <c r="D873" s="69"/>
      <c r="E873" s="79"/>
      <c r="F873" s="79"/>
      <c r="G873" s="80"/>
      <c r="H873" s="80"/>
      <c r="I873" s="80"/>
      <c r="J873" s="80"/>
      <c r="K873" s="97"/>
      <c r="L873" s="87"/>
      <c r="M873" s="87"/>
      <c r="N873" s="87"/>
      <c r="O873" s="74"/>
      <c r="P873" s="74"/>
      <c r="Q873" s="88"/>
      <c r="R873" s="85"/>
      <c r="S873" s="98"/>
    </row>
    <row r="874" s="67" customFormat="true" ht="18" hidden="false" customHeight="true" outlineLevel="0" collapsed="false">
      <c r="B874" s="68"/>
      <c r="C874" s="3"/>
      <c r="D874" s="69"/>
      <c r="E874" s="79"/>
      <c r="F874" s="79"/>
      <c r="G874" s="80"/>
      <c r="H874" s="80"/>
      <c r="I874" s="80"/>
      <c r="J874" s="80"/>
      <c r="K874" s="97"/>
      <c r="L874" s="87"/>
      <c r="M874" s="87"/>
      <c r="N874" s="87"/>
      <c r="O874" s="74"/>
      <c r="P874" s="74"/>
      <c r="Q874" s="88"/>
      <c r="R874" s="85"/>
      <c r="S874" s="98"/>
    </row>
    <row r="875" s="67" customFormat="true" ht="18" hidden="false" customHeight="true" outlineLevel="0" collapsed="false">
      <c r="B875" s="68"/>
      <c r="C875" s="3"/>
      <c r="D875" s="69"/>
      <c r="E875" s="79"/>
      <c r="F875" s="79"/>
      <c r="G875" s="80"/>
      <c r="H875" s="80"/>
      <c r="I875" s="80"/>
      <c r="J875" s="80"/>
      <c r="K875" s="97"/>
      <c r="L875" s="87"/>
      <c r="M875" s="87"/>
      <c r="N875" s="87"/>
      <c r="O875" s="74"/>
      <c r="P875" s="74"/>
      <c r="Q875" s="88"/>
      <c r="R875" s="85"/>
      <c r="S875" s="98"/>
    </row>
    <row r="876" s="67" customFormat="true" ht="18" hidden="false" customHeight="true" outlineLevel="0" collapsed="false">
      <c r="B876" s="68"/>
      <c r="C876" s="3"/>
      <c r="D876" s="69"/>
      <c r="E876" s="79"/>
      <c r="F876" s="79"/>
      <c r="G876" s="80"/>
      <c r="H876" s="80"/>
      <c r="I876" s="80"/>
      <c r="J876" s="80"/>
      <c r="K876" s="97"/>
      <c r="L876" s="87"/>
      <c r="M876" s="87"/>
      <c r="N876" s="87"/>
      <c r="O876" s="74"/>
      <c r="P876" s="74"/>
      <c r="Q876" s="88"/>
      <c r="R876" s="85"/>
      <c r="S876" s="98"/>
    </row>
    <row r="877" s="67" customFormat="true" ht="18" hidden="false" customHeight="true" outlineLevel="0" collapsed="false">
      <c r="B877" s="68"/>
      <c r="C877" s="3"/>
      <c r="D877" s="69"/>
      <c r="E877" s="79"/>
      <c r="F877" s="79"/>
      <c r="G877" s="80"/>
      <c r="H877" s="80"/>
      <c r="I877" s="80"/>
      <c r="J877" s="80"/>
      <c r="K877" s="97"/>
      <c r="L877" s="87"/>
      <c r="M877" s="87"/>
      <c r="N877" s="87"/>
      <c r="O877" s="74"/>
      <c r="P877" s="74"/>
      <c r="Q877" s="88"/>
      <c r="R877" s="85"/>
      <c r="S877" s="98"/>
    </row>
    <row r="878" s="67" customFormat="true" ht="18" hidden="false" customHeight="true" outlineLevel="0" collapsed="false">
      <c r="B878" s="68"/>
      <c r="C878" s="3"/>
      <c r="D878" s="69"/>
      <c r="E878" s="79"/>
      <c r="F878" s="79"/>
      <c r="G878" s="80"/>
      <c r="H878" s="80"/>
      <c r="I878" s="80"/>
      <c r="J878" s="80"/>
      <c r="K878" s="97"/>
      <c r="L878" s="87"/>
      <c r="M878" s="87"/>
      <c r="N878" s="87"/>
      <c r="O878" s="74"/>
      <c r="P878" s="74"/>
      <c r="Q878" s="88"/>
      <c r="R878" s="85"/>
      <c r="S878" s="98"/>
    </row>
    <row r="879" s="67" customFormat="true" ht="18" hidden="false" customHeight="true" outlineLevel="0" collapsed="false">
      <c r="B879" s="68"/>
      <c r="C879" s="3"/>
      <c r="D879" s="69"/>
      <c r="E879" s="79"/>
      <c r="F879" s="79"/>
      <c r="G879" s="80"/>
      <c r="H879" s="80"/>
      <c r="I879" s="80"/>
      <c r="J879" s="80"/>
      <c r="K879" s="97"/>
      <c r="L879" s="87"/>
      <c r="M879" s="87"/>
      <c r="N879" s="87"/>
      <c r="O879" s="74"/>
      <c r="P879" s="74"/>
      <c r="Q879" s="88"/>
      <c r="R879" s="85"/>
      <c r="S879" s="98"/>
    </row>
    <row r="880" s="67" customFormat="true" ht="18" hidden="false" customHeight="true" outlineLevel="0" collapsed="false">
      <c r="B880" s="68"/>
      <c r="C880" s="3"/>
      <c r="D880" s="69"/>
      <c r="E880" s="79"/>
      <c r="F880" s="79"/>
      <c r="G880" s="80"/>
      <c r="H880" s="80"/>
      <c r="I880" s="80"/>
      <c r="J880" s="80"/>
      <c r="K880" s="97"/>
      <c r="L880" s="87"/>
      <c r="M880" s="87"/>
      <c r="N880" s="87"/>
      <c r="O880" s="74"/>
      <c r="P880" s="74"/>
      <c r="Q880" s="88"/>
      <c r="R880" s="85"/>
      <c r="S880" s="98"/>
    </row>
    <row r="881" s="67" customFormat="true" ht="18" hidden="false" customHeight="true" outlineLevel="0" collapsed="false">
      <c r="B881" s="68"/>
      <c r="C881" s="3"/>
      <c r="D881" s="69"/>
      <c r="E881" s="79"/>
      <c r="F881" s="79"/>
      <c r="G881" s="80"/>
      <c r="H881" s="80"/>
      <c r="I881" s="80"/>
      <c r="J881" s="80"/>
      <c r="K881" s="97"/>
      <c r="L881" s="87"/>
      <c r="M881" s="87"/>
      <c r="N881" s="87"/>
      <c r="O881" s="74"/>
      <c r="P881" s="74"/>
      <c r="Q881" s="88"/>
      <c r="R881" s="85"/>
      <c r="S881" s="98"/>
    </row>
    <row r="882" s="67" customFormat="true" ht="18" hidden="false" customHeight="true" outlineLevel="0" collapsed="false">
      <c r="B882" s="68"/>
      <c r="C882" s="3"/>
      <c r="D882" s="69"/>
      <c r="E882" s="79"/>
      <c r="F882" s="79"/>
      <c r="G882" s="80"/>
      <c r="H882" s="80"/>
      <c r="I882" s="80"/>
      <c r="J882" s="80"/>
      <c r="K882" s="97"/>
      <c r="L882" s="87"/>
      <c r="M882" s="87"/>
      <c r="N882" s="87"/>
      <c r="O882" s="74"/>
      <c r="P882" s="74"/>
      <c r="Q882" s="88"/>
      <c r="R882" s="85"/>
      <c r="S882" s="98"/>
    </row>
    <row r="883" s="67" customFormat="true" ht="18" hidden="false" customHeight="true" outlineLevel="0" collapsed="false">
      <c r="B883" s="68"/>
      <c r="C883" s="3"/>
      <c r="D883" s="69"/>
      <c r="E883" s="79"/>
      <c r="F883" s="79"/>
      <c r="G883" s="80"/>
      <c r="H883" s="80"/>
      <c r="I883" s="80"/>
      <c r="J883" s="80"/>
      <c r="K883" s="97"/>
      <c r="L883" s="87"/>
      <c r="M883" s="87"/>
      <c r="N883" s="87"/>
      <c r="O883" s="74"/>
      <c r="P883" s="74"/>
      <c r="Q883" s="88"/>
      <c r="R883" s="85"/>
      <c r="S883" s="98"/>
    </row>
    <row r="884" s="67" customFormat="true" ht="18" hidden="false" customHeight="true" outlineLevel="0" collapsed="false">
      <c r="B884" s="68"/>
      <c r="C884" s="3"/>
      <c r="D884" s="69"/>
      <c r="E884" s="79"/>
      <c r="F884" s="79"/>
      <c r="G884" s="80"/>
      <c r="H884" s="80"/>
      <c r="I884" s="80"/>
      <c r="J884" s="80"/>
      <c r="K884" s="97"/>
      <c r="L884" s="87"/>
      <c r="M884" s="87"/>
      <c r="N884" s="87"/>
      <c r="O884" s="74"/>
      <c r="P884" s="74"/>
      <c r="Q884" s="88"/>
      <c r="R884" s="85"/>
      <c r="S884" s="98"/>
    </row>
    <row r="885" s="67" customFormat="true" ht="18" hidden="false" customHeight="true" outlineLevel="0" collapsed="false">
      <c r="B885" s="68"/>
      <c r="C885" s="3"/>
      <c r="D885" s="69"/>
      <c r="E885" s="79"/>
      <c r="F885" s="79"/>
      <c r="G885" s="80"/>
      <c r="H885" s="80"/>
      <c r="I885" s="80"/>
      <c r="J885" s="80"/>
      <c r="K885" s="97"/>
      <c r="L885" s="87"/>
      <c r="M885" s="87"/>
      <c r="N885" s="87"/>
      <c r="O885" s="74"/>
      <c r="P885" s="74"/>
      <c r="Q885" s="88"/>
      <c r="R885" s="85"/>
      <c r="S885" s="98"/>
    </row>
    <row r="886" s="67" customFormat="true" ht="18" hidden="false" customHeight="true" outlineLevel="0" collapsed="false">
      <c r="B886" s="68"/>
      <c r="C886" s="3"/>
      <c r="D886" s="69"/>
      <c r="E886" s="79"/>
      <c r="F886" s="79"/>
      <c r="G886" s="80"/>
      <c r="H886" s="80"/>
      <c r="I886" s="80"/>
      <c r="J886" s="80"/>
      <c r="K886" s="97"/>
      <c r="L886" s="87"/>
      <c r="M886" s="87"/>
      <c r="N886" s="87"/>
      <c r="O886" s="74"/>
      <c r="P886" s="74"/>
      <c r="Q886" s="88"/>
      <c r="R886" s="85"/>
      <c r="S886" s="98"/>
    </row>
    <row r="887" s="67" customFormat="true" ht="18" hidden="false" customHeight="true" outlineLevel="0" collapsed="false">
      <c r="B887" s="68"/>
      <c r="C887" s="3"/>
      <c r="D887" s="69"/>
      <c r="E887" s="79"/>
      <c r="F887" s="79"/>
      <c r="G887" s="80"/>
      <c r="H887" s="80"/>
      <c r="I887" s="80"/>
      <c r="J887" s="80"/>
      <c r="K887" s="97"/>
      <c r="L887" s="87"/>
      <c r="M887" s="87"/>
      <c r="N887" s="87"/>
      <c r="O887" s="74"/>
      <c r="P887" s="74"/>
      <c r="Q887" s="88"/>
      <c r="R887" s="85"/>
      <c r="S887" s="98"/>
    </row>
    <row r="888" s="67" customFormat="true" ht="18" hidden="false" customHeight="true" outlineLevel="0" collapsed="false">
      <c r="B888" s="68"/>
      <c r="C888" s="3"/>
      <c r="D888" s="69"/>
      <c r="E888" s="79"/>
      <c r="F888" s="79"/>
      <c r="G888" s="80"/>
      <c r="H888" s="80"/>
      <c r="I888" s="80"/>
      <c r="J888" s="80"/>
      <c r="K888" s="97"/>
      <c r="L888" s="87"/>
      <c r="M888" s="87"/>
      <c r="N888" s="87"/>
      <c r="O888" s="74"/>
      <c r="P888" s="74"/>
      <c r="Q888" s="88"/>
      <c r="R888" s="85"/>
      <c r="S888" s="98"/>
    </row>
    <row r="889" s="67" customFormat="true" ht="18" hidden="false" customHeight="true" outlineLevel="0" collapsed="false">
      <c r="B889" s="68"/>
      <c r="C889" s="3"/>
      <c r="D889" s="69"/>
      <c r="E889" s="79"/>
      <c r="F889" s="79"/>
      <c r="G889" s="80"/>
      <c r="H889" s="80"/>
      <c r="I889" s="80"/>
      <c r="J889" s="80"/>
      <c r="K889" s="97"/>
      <c r="L889" s="87"/>
      <c r="M889" s="87"/>
      <c r="N889" s="87"/>
      <c r="O889" s="74"/>
      <c r="P889" s="74"/>
      <c r="Q889" s="88"/>
      <c r="R889" s="85"/>
      <c r="S889" s="98"/>
    </row>
    <row r="890" s="67" customFormat="true" ht="18" hidden="false" customHeight="true" outlineLevel="0" collapsed="false">
      <c r="B890" s="68"/>
      <c r="C890" s="3"/>
      <c r="D890" s="69"/>
      <c r="E890" s="79"/>
      <c r="F890" s="79"/>
      <c r="G890" s="80"/>
      <c r="H890" s="80"/>
      <c r="I890" s="80"/>
      <c r="J890" s="80"/>
      <c r="K890" s="97"/>
      <c r="L890" s="87"/>
      <c r="M890" s="87"/>
      <c r="N890" s="87"/>
      <c r="O890" s="74"/>
      <c r="P890" s="74"/>
      <c r="Q890" s="88"/>
      <c r="R890" s="85"/>
      <c r="S890" s="98"/>
    </row>
    <row r="891" s="67" customFormat="true" ht="18" hidden="false" customHeight="true" outlineLevel="0" collapsed="false">
      <c r="B891" s="68"/>
      <c r="C891" s="3"/>
      <c r="D891" s="69"/>
      <c r="E891" s="79"/>
      <c r="F891" s="79"/>
      <c r="G891" s="80"/>
      <c r="H891" s="80"/>
      <c r="I891" s="80"/>
      <c r="J891" s="80"/>
      <c r="K891" s="97"/>
      <c r="L891" s="87"/>
      <c r="M891" s="87"/>
      <c r="N891" s="87"/>
      <c r="O891" s="74"/>
      <c r="P891" s="74"/>
      <c r="Q891" s="88"/>
      <c r="R891" s="85"/>
      <c r="S891" s="98"/>
    </row>
    <row r="892" s="67" customFormat="true" ht="18" hidden="false" customHeight="true" outlineLevel="0" collapsed="false">
      <c r="B892" s="68"/>
      <c r="C892" s="3"/>
      <c r="D892" s="69"/>
      <c r="E892" s="79"/>
      <c r="F892" s="79"/>
      <c r="G892" s="80"/>
      <c r="H892" s="80"/>
      <c r="I892" s="80"/>
      <c r="J892" s="80"/>
      <c r="K892" s="97"/>
      <c r="L892" s="87"/>
      <c r="M892" s="87"/>
      <c r="N892" s="87"/>
      <c r="O892" s="74"/>
      <c r="P892" s="74"/>
      <c r="Q892" s="88"/>
      <c r="R892" s="85"/>
      <c r="S892" s="98"/>
    </row>
    <row r="893" s="67" customFormat="true" ht="18" hidden="false" customHeight="true" outlineLevel="0" collapsed="false">
      <c r="B893" s="68"/>
      <c r="C893" s="3"/>
      <c r="D893" s="69"/>
      <c r="E893" s="79"/>
      <c r="F893" s="79"/>
      <c r="G893" s="80"/>
      <c r="H893" s="80"/>
      <c r="I893" s="80"/>
      <c r="J893" s="80"/>
      <c r="K893" s="97"/>
      <c r="L893" s="87"/>
      <c r="M893" s="87"/>
      <c r="N893" s="87"/>
      <c r="O893" s="74"/>
      <c r="P893" s="74"/>
      <c r="Q893" s="88"/>
      <c r="R893" s="85"/>
      <c r="S893" s="98"/>
    </row>
    <row r="894" s="67" customFormat="true" ht="18" hidden="false" customHeight="true" outlineLevel="0" collapsed="false">
      <c r="B894" s="68"/>
      <c r="C894" s="3"/>
      <c r="D894" s="69"/>
      <c r="E894" s="79"/>
      <c r="F894" s="79"/>
      <c r="G894" s="80"/>
      <c r="H894" s="80"/>
      <c r="I894" s="80"/>
      <c r="J894" s="80"/>
      <c r="K894" s="97"/>
      <c r="L894" s="87"/>
      <c r="M894" s="87"/>
      <c r="N894" s="87"/>
      <c r="O894" s="74"/>
      <c r="P894" s="74"/>
      <c r="Q894" s="88"/>
      <c r="R894" s="85"/>
      <c r="S894" s="98"/>
    </row>
    <row r="895" s="67" customFormat="true" ht="18" hidden="false" customHeight="true" outlineLevel="0" collapsed="false">
      <c r="B895" s="68"/>
      <c r="C895" s="3"/>
      <c r="D895" s="69"/>
      <c r="E895" s="79"/>
      <c r="F895" s="79"/>
      <c r="G895" s="80"/>
      <c r="H895" s="80"/>
      <c r="I895" s="80"/>
      <c r="J895" s="80"/>
      <c r="K895" s="97"/>
      <c r="L895" s="87"/>
      <c r="M895" s="87"/>
      <c r="N895" s="87"/>
      <c r="O895" s="74"/>
      <c r="P895" s="74"/>
      <c r="Q895" s="88"/>
      <c r="R895" s="85"/>
      <c r="S895" s="98"/>
    </row>
    <row r="896" s="67" customFormat="true" ht="18" hidden="false" customHeight="true" outlineLevel="0" collapsed="false">
      <c r="B896" s="68"/>
      <c r="C896" s="3"/>
      <c r="D896" s="69"/>
      <c r="E896" s="79"/>
      <c r="F896" s="79"/>
      <c r="G896" s="80"/>
      <c r="H896" s="80"/>
      <c r="I896" s="80"/>
      <c r="J896" s="80"/>
      <c r="K896" s="97"/>
      <c r="L896" s="87"/>
      <c r="M896" s="87"/>
      <c r="N896" s="87"/>
      <c r="O896" s="74"/>
      <c r="P896" s="74"/>
      <c r="Q896" s="88"/>
      <c r="R896" s="85"/>
      <c r="S896" s="98"/>
    </row>
    <row r="897" s="67" customFormat="true" ht="18" hidden="false" customHeight="true" outlineLevel="0" collapsed="false">
      <c r="B897" s="68"/>
      <c r="C897" s="3"/>
      <c r="D897" s="69"/>
      <c r="E897" s="79"/>
      <c r="F897" s="79"/>
      <c r="G897" s="80"/>
      <c r="H897" s="80"/>
      <c r="I897" s="80"/>
      <c r="J897" s="80"/>
      <c r="K897" s="97"/>
      <c r="L897" s="87"/>
      <c r="M897" s="87"/>
      <c r="N897" s="87"/>
      <c r="O897" s="74"/>
      <c r="P897" s="74"/>
      <c r="Q897" s="88"/>
      <c r="R897" s="85"/>
      <c r="S897" s="98"/>
    </row>
    <row r="898" s="67" customFormat="true" ht="18" hidden="false" customHeight="true" outlineLevel="0" collapsed="false">
      <c r="B898" s="68"/>
      <c r="C898" s="3"/>
      <c r="D898" s="69"/>
      <c r="E898" s="79"/>
      <c r="F898" s="79"/>
      <c r="G898" s="80"/>
      <c r="H898" s="80"/>
      <c r="I898" s="80"/>
      <c r="J898" s="80"/>
      <c r="K898" s="97"/>
      <c r="L898" s="87"/>
      <c r="M898" s="87"/>
      <c r="N898" s="87"/>
      <c r="O898" s="74"/>
      <c r="P898" s="74"/>
      <c r="Q898" s="88"/>
      <c r="R898" s="85"/>
      <c r="S898" s="98"/>
    </row>
    <row r="899" s="67" customFormat="true" ht="18" hidden="false" customHeight="true" outlineLevel="0" collapsed="false">
      <c r="B899" s="68"/>
      <c r="C899" s="3"/>
      <c r="D899" s="69"/>
      <c r="E899" s="79"/>
      <c r="F899" s="79"/>
      <c r="G899" s="80"/>
      <c r="H899" s="80"/>
      <c r="I899" s="80"/>
      <c r="J899" s="80"/>
      <c r="K899" s="97"/>
      <c r="L899" s="87"/>
      <c r="M899" s="87"/>
      <c r="N899" s="87"/>
      <c r="O899" s="74"/>
      <c r="P899" s="74"/>
      <c r="Q899" s="88"/>
      <c r="R899" s="85"/>
      <c r="S899" s="98"/>
    </row>
    <row r="900" s="67" customFormat="true" ht="18" hidden="false" customHeight="true" outlineLevel="0" collapsed="false">
      <c r="B900" s="68"/>
      <c r="C900" s="3"/>
      <c r="D900" s="69"/>
      <c r="E900" s="79"/>
      <c r="F900" s="79"/>
      <c r="G900" s="80"/>
      <c r="H900" s="80"/>
      <c r="I900" s="80"/>
      <c r="J900" s="80"/>
      <c r="K900" s="97"/>
      <c r="L900" s="87"/>
      <c r="M900" s="87"/>
      <c r="N900" s="87"/>
      <c r="O900" s="74"/>
      <c r="P900" s="74"/>
      <c r="Q900" s="88"/>
      <c r="R900" s="85"/>
      <c r="S900" s="98"/>
    </row>
    <row r="901" s="67" customFormat="true" ht="18" hidden="false" customHeight="true" outlineLevel="0" collapsed="false">
      <c r="B901" s="68"/>
      <c r="C901" s="3"/>
      <c r="D901" s="69"/>
      <c r="E901" s="79"/>
      <c r="F901" s="79"/>
      <c r="G901" s="80"/>
      <c r="H901" s="80"/>
      <c r="I901" s="80"/>
      <c r="J901" s="80"/>
      <c r="K901" s="97"/>
      <c r="L901" s="87"/>
      <c r="M901" s="87"/>
      <c r="N901" s="87"/>
      <c r="O901" s="74"/>
      <c r="P901" s="74"/>
      <c r="Q901" s="88"/>
      <c r="R901" s="85"/>
      <c r="S901" s="98"/>
    </row>
    <row r="902" s="67" customFormat="true" ht="18" hidden="false" customHeight="true" outlineLevel="0" collapsed="false">
      <c r="B902" s="68"/>
      <c r="C902" s="3"/>
      <c r="D902" s="69"/>
      <c r="E902" s="79"/>
      <c r="F902" s="79"/>
      <c r="G902" s="80"/>
      <c r="H902" s="80"/>
      <c r="I902" s="80"/>
      <c r="J902" s="80"/>
      <c r="K902" s="97"/>
      <c r="L902" s="87"/>
      <c r="M902" s="87"/>
      <c r="N902" s="87"/>
      <c r="O902" s="74"/>
      <c r="P902" s="74"/>
      <c r="Q902" s="88"/>
      <c r="R902" s="85"/>
      <c r="S902" s="98"/>
    </row>
    <row r="903" s="67" customFormat="true" ht="18" hidden="false" customHeight="true" outlineLevel="0" collapsed="false">
      <c r="B903" s="68"/>
      <c r="C903" s="3"/>
      <c r="D903" s="69"/>
      <c r="E903" s="79"/>
      <c r="F903" s="79"/>
      <c r="G903" s="80"/>
      <c r="H903" s="80"/>
      <c r="I903" s="80"/>
      <c r="J903" s="80"/>
      <c r="K903" s="97"/>
      <c r="L903" s="87"/>
      <c r="M903" s="87"/>
      <c r="N903" s="87"/>
      <c r="O903" s="74"/>
      <c r="P903" s="74"/>
      <c r="Q903" s="88"/>
      <c r="R903" s="85"/>
      <c r="S903" s="98"/>
    </row>
    <row r="904" s="67" customFormat="true" ht="18" hidden="false" customHeight="true" outlineLevel="0" collapsed="false">
      <c r="B904" s="68"/>
      <c r="C904" s="3"/>
      <c r="D904" s="69"/>
      <c r="E904" s="79"/>
      <c r="F904" s="79"/>
      <c r="G904" s="80"/>
      <c r="H904" s="80"/>
      <c r="I904" s="80"/>
      <c r="J904" s="80"/>
      <c r="K904" s="97"/>
      <c r="L904" s="87"/>
      <c r="M904" s="87"/>
      <c r="N904" s="87"/>
      <c r="O904" s="74"/>
      <c r="P904" s="74"/>
      <c r="Q904" s="88"/>
      <c r="R904" s="85"/>
      <c r="S904" s="98"/>
    </row>
    <row r="905" s="67" customFormat="true" ht="18" hidden="false" customHeight="true" outlineLevel="0" collapsed="false">
      <c r="B905" s="68"/>
      <c r="C905" s="3"/>
      <c r="D905" s="69"/>
      <c r="E905" s="79"/>
      <c r="F905" s="79"/>
      <c r="G905" s="80"/>
      <c r="H905" s="80"/>
      <c r="I905" s="80"/>
      <c r="J905" s="80"/>
      <c r="K905" s="97"/>
      <c r="L905" s="87"/>
      <c r="M905" s="87"/>
      <c r="N905" s="87"/>
      <c r="O905" s="74"/>
      <c r="P905" s="74"/>
      <c r="Q905" s="88"/>
      <c r="R905" s="85"/>
      <c r="S905" s="98"/>
    </row>
    <row r="906" s="67" customFormat="true" ht="18" hidden="false" customHeight="true" outlineLevel="0" collapsed="false">
      <c r="B906" s="68"/>
      <c r="C906" s="3"/>
      <c r="D906" s="69"/>
      <c r="E906" s="79"/>
      <c r="F906" s="79"/>
      <c r="G906" s="80"/>
      <c r="H906" s="80"/>
      <c r="I906" s="80"/>
      <c r="J906" s="80"/>
      <c r="K906" s="97"/>
      <c r="L906" s="87"/>
      <c r="M906" s="87"/>
      <c r="N906" s="87"/>
      <c r="O906" s="74"/>
      <c r="P906" s="74"/>
      <c r="Q906" s="88"/>
      <c r="R906" s="85"/>
      <c r="S906" s="98"/>
    </row>
    <row r="907" s="67" customFormat="true" ht="18" hidden="false" customHeight="true" outlineLevel="0" collapsed="false">
      <c r="B907" s="68"/>
      <c r="C907" s="3"/>
      <c r="D907" s="69"/>
      <c r="E907" s="79"/>
      <c r="F907" s="79"/>
      <c r="G907" s="80"/>
      <c r="H907" s="80"/>
      <c r="I907" s="80"/>
      <c r="J907" s="80"/>
      <c r="K907" s="97"/>
      <c r="L907" s="87"/>
      <c r="M907" s="87"/>
      <c r="N907" s="87"/>
      <c r="O907" s="74"/>
      <c r="P907" s="74"/>
      <c r="Q907" s="88"/>
      <c r="R907" s="85"/>
      <c r="S907" s="98"/>
    </row>
    <row r="908" s="67" customFormat="true" ht="18" hidden="false" customHeight="true" outlineLevel="0" collapsed="false">
      <c r="B908" s="68"/>
      <c r="C908" s="3"/>
      <c r="D908" s="69"/>
      <c r="E908" s="79"/>
      <c r="F908" s="79"/>
      <c r="G908" s="80"/>
      <c r="H908" s="80"/>
      <c r="I908" s="80"/>
      <c r="J908" s="80"/>
      <c r="K908" s="97"/>
      <c r="L908" s="87"/>
      <c r="M908" s="87"/>
      <c r="N908" s="87"/>
      <c r="O908" s="74"/>
      <c r="P908" s="74"/>
      <c r="Q908" s="88"/>
      <c r="R908" s="85"/>
      <c r="S908" s="98"/>
    </row>
    <row r="909" s="67" customFormat="true" ht="18" hidden="false" customHeight="true" outlineLevel="0" collapsed="false">
      <c r="B909" s="68"/>
      <c r="C909" s="3"/>
      <c r="D909" s="69"/>
      <c r="E909" s="79"/>
      <c r="F909" s="79"/>
      <c r="G909" s="80"/>
      <c r="H909" s="80"/>
      <c r="I909" s="80"/>
      <c r="J909" s="80"/>
      <c r="K909" s="97"/>
      <c r="L909" s="87"/>
      <c r="M909" s="87"/>
      <c r="N909" s="87"/>
      <c r="O909" s="74"/>
      <c r="P909" s="74"/>
      <c r="Q909" s="88"/>
      <c r="R909" s="85"/>
      <c r="S909" s="98"/>
    </row>
    <row r="910" s="67" customFormat="true" ht="18" hidden="false" customHeight="true" outlineLevel="0" collapsed="false">
      <c r="B910" s="68"/>
      <c r="C910" s="3"/>
      <c r="D910" s="69"/>
      <c r="E910" s="79"/>
      <c r="F910" s="79"/>
      <c r="G910" s="80"/>
      <c r="H910" s="80"/>
      <c r="I910" s="80"/>
      <c r="J910" s="80"/>
      <c r="K910" s="97"/>
      <c r="L910" s="87"/>
      <c r="M910" s="87"/>
      <c r="N910" s="87"/>
      <c r="O910" s="74"/>
      <c r="P910" s="74"/>
      <c r="Q910" s="88"/>
      <c r="R910" s="85"/>
      <c r="S910" s="98"/>
    </row>
    <row r="911" s="67" customFormat="true" ht="18" hidden="false" customHeight="true" outlineLevel="0" collapsed="false">
      <c r="B911" s="68"/>
      <c r="C911" s="3"/>
      <c r="D911" s="69"/>
      <c r="E911" s="79"/>
      <c r="F911" s="79"/>
      <c r="G911" s="80"/>
      <c r="H911" s="80"/>
      <c r="I911" s="80"/>
      <c r="J911" s="80"/>
      <c r="K911" s="97"/>
      <c r="L911" s="87"/>
      <c r="M911" s="87"/>
      <c r="N911" s="87"/>
      <c r="O911" s="74"/>
      <c r="P911" s="74"/>
      <c r="Q911" s="88"/>
      <c r="R911" s="85"/>
      <c r="S911" s="98"/>
    </row>
    <row r="912" s="67" customFormat="true" ht="18" hidden="false" customHeight="true" outlineLevel="0" collapsed="false">
      <c r="B912" s="68"/>
      <c r="C912" s="3"/>
      <c r="D912" s="69"/>
      <c r="E912" s="79"/>
      <c r="F912" s="79"/>
      <c r="G912" s="80"/>
      <c r="H912" s="80"/>
      <c r="I912" s="80"/>
      <c r="J912" s="80"/>
      <c r="K912" s="97"/>
      <c r="L912" s="87"/>
      <c r="M912" s="87"/>
      <c r="N912" s="87"/>
      <c r="O912" s="74"/>
      <c r="P912" s="74"/>
      <c r="Q912" s="88"/>
      <c r="R912" s="85"/>
      <c r="S912" s="98"/>
    </row>
    <row r="913" s="67" customFormat="true" ht="18" hidden="false" customHeight="true" outlineLevel="0" collapsed="false">
      <c r="B913" s="68"/>
      <c r="C913" s="3"/>
      <c r="D913" s="69"/>
      <c r="E913" s="79"/>
      <c r="F913" s="79"/>
      <c r="G913" s="80"/>
      <c r="H913" s="80"/>
      <c r="I913" s="80"/>
      <c r="J913" s="80"/>
      <c r="K913" s="97"/>
      <c r="L913" s="87"/>
      <c r="M913" s="87"/>
      <c r="N913" s="87"/>
      <c r="O913" s="74"/>
      <c r="P913" s="74"/>
      <c r="Q913" s="88"/>
      <c r="R913" s="85"/>
      <c r="S913" s="98"/>
    </row>
    <row r="914" s="67" customFormat="true" ht="18" hidden="false" customHeight="true" outlineLevel="0" collapsed="false">
      <c r="B914" s="68"/>
      <c r="C914" s="3"/>
      <c r="D914" s="69"/>
      <c r="E914" s="79"/>
      <c r="F914" s="79"/>
      <c r="G914" s="80"/>
      <c r="H914" s="80"/>
      <c r="I914" s="80"/>
      <c r="J914" s="80"/>
      <c r="K914" s="97"/>
      <c r="L914" s="87"/>
      <c r="M914" s="87"/>
      <c r="N914" s="87"/>
      <c r="O914" s="74"/>
      <c r="P914" s="74"/>
      <c r="Q914" s="88"/>
      <c r="R914" s="85"/>
      <c r="S914" s="98"/>
    </row>
    <row r="915" s="67" customFormat="true" ht="18" hidden="false" customHeight="true" outlineLevel="0" collapsed="false">
      <c r="B915" s="68"/>
      <c r="C915" s="3"/>
      <c r="D915" s="69"/>
      <c r="E915" s="79"/>
      <c r="F915" s="79"/>
      <c r="G915" s="80"/>
      <c r="H915" s="80"/>
      <c r="I915" s="80"/>
      <c r="J915" s="80"/>
      <c r="K915" s="97"/>
      <c r="L915" s="87"/>
      <c r="M915" s="87"/>
      <c r="N915" s="87"/>
      <c r="O915" s="74"/>
      <c r="P915" s="74"/>
      <c r="Q915" s="88"/>
      <c r="R915" s="85"/>
      <c r="S915" s="98"/>
    </row>
    <row r="916" s="67" customFormat="true" ht="18" hidden="false" customHeight="true" outlineLevel="0" collapsed="false">
      <c r="B916" s="68"/>
      <c r="C916" s="3"/>
      <c r="D916" s="69"/>
      <c r="E916" s="79"/>
      <c r="F916" s="79"/>
      <c r="G916" s="80"/>
      <c r="H916" s="80"/>
      <c r="I916" s="80"/>
      <c r="J916" s="80"/>
      <c r="K916" s="97"/>
      <c r="L916" s="87"/>
      <c r="M916" s="87"/>
      <c r="N916" s="87"/>
      <c r="O916" s="74"/>
      <c r="P916" s="74"/>
      <c r="Q916" s="88"/>
      <c r="R916" s="85"/>
      <c r="S916" s="98"/>
    </row>
    <row r="917" s="67" customFormat="true" ht="18" hidden="false" customHeight="true" outlineLevel="0" collapsed="false">
      <c r="B917" s="68"/>
      <c r="C917" s="3"/>
      <c r="D917" s="69"/>
      <c r="E917" s="79"/>
      <c r="F917" s="79"/>
      <c r="G917" s="80"/>
      <c r="H917" s="80"/>
      <c r="I917" s="80"/>
      <c r="J917" s="80"/>
      <c r="K917" s="97"/>
      <c r="L917" s="87"/>
      <c r="M917" s="87"/>
      <c r="N917" s="87"/>
      <c r="O917" s="74"/>
      <c r="P917" s="74"/>
      <c r="Q917" s="88"/>
      <c r="R917" s="85"/>
      <c r="S917" s="98"/>
    </row>
    <row r="918" s="67" customFormat="true" ht="18" hidden="false" customHeight="true" outlineLevel="0" collapsed="false">
      <c r="B918" s="68"/>
      <c r="C918" s="3"/>
      <c r="D918" s="69"/>
      <c r="E918" s="79"/>
      <c r="F918" s="79"/>
      <c r="G918" s="80"/>
      <c r="H918" s="80"/>
      <c r="I918" s="80"/>
      <c r="J918" s="80"/>
      <c r="K918" s="97"/>
      <c r="L918" s="87"/>
      <c r="M918" s="87"/>
      <c r="N918" s="87"/>
      <c r="O918" s="74"/>
      <c r="P918" s="74"/>
      <c r="Q918" s="88"/>
      <c r="R918" s="85"/>
      <c r="S918" s="98"/>
    </row>
    <row r="919" s="67" customFormat="true" ht="18" hidden="false" customHeight="true" outlineLevel="0" collapsed="false">
      <c r="B919" s="68"/>
      <c r="C919" s="3"/>
      <c r="D919" s="69"/>
      <c r="E919" s="79"/>
      <c r="F919" s="79"/>
      <c r="G919" s="80"/>
      <c r="H919" s="80"/>
      <c r="I919" s="80"/>
      <c r="J919" s="80"/>
      <c r="K919" s="97"/>
      <c r="L919" s="87"/>
      <c r="M919" s="87"/>
      <c r="N919" s="87"/>
      <c r="O919" s="74"/>
      <c r="P919" s="74"/>
      <c r="Q919" s="88"/>
      <c r="R919" s="85"/>
      <c r="S919" s="98"/>
    </row>
    <row r="920" s="67" customFormat="true" ht="18" hidden="false" customHeight="true" outlineLevel="0" collapsed="false">
      <c r="B920" s="68"/>
      <c r="C920" s="3"/>
      <c r="D920" s="69"/>
      <c r="E920" s="79"/>
      <c r="F920" s="79"/>
      <c r="G920" s="80"/>
      <c r="H920" s="80"/>
      <c r="I920" s="80"/>
      <c r="J920" s="80"/>
      <c r="K920" s="97"/>
      <c r="L920" s="87"/>
      <c r="M920" s="87"/>
      <c r="N920" s="87"/>
      <c r="O920" s="74"/>
      <c r="P920" s="74"/>
      <c r="Q920" s="88"/>
      <c r="R920" s="85"/>
      <c r="S920" s="98"/>
    </row>
    <row r="921" s="67" customFormat="true" ht="18" hidden="false" customHeight="true" outlineLevel="0" collapsed="false">
      <c r="B921" s="68"/>
      <c r="C921" s="3"/>
      <c r="D921" s="69"/>
      <c r="E921" s="79"/>
      <c r="F921" s="79"/>
      <c r="G921" s="80"/>
      <c r="H921" s="80"/>
      <c r="I921" s="80"/>
      <c r="J921" s="80"/>
      <c r="K921" s="97"/>
      <c r="L921" s="87"/>
      <c r="M921" s="87"/>
      <c r="N921" s="87"/>
      <c r="O921" s="74"/>
      <c r="P921" s="74"/>
      <c r="Q921" s="88"/>
      <c r="R921" s="85"/>
      <c r="S921" s="98"/>
    </row>
    <row r="922" s="67" customFormat="true" ht="18" hidden="false" customHeight="true" outlineLevel="0" collapsed="false">
      <c r="B922" s="68"/>
      <c r="C922" s="3"/>
      <c r="D922" s="69"/>
      <c r="E922" s="79"/>
      <c r="F922" s="79"/>
      <c r="G922" s="80"/>
      <c r="H922" s="80"/>
      <c r="I922" s="80"/>
      <c r="J922" s="80"/>
      <c r="K922" s="97"/>
      <c r="L922" s="87"/>
      <c r="M922" s="87"/>
      <c r="N922" s="87"/>
      <c r="O922" s="74"/>
      <c r="P922" s="74"/>
      <c r="Q922" s="88"/>
      <c r="R922" s="85"/>
      <c r="S922" s="98"/>
    </row>
    <row r="923" s="67" customFormat="true" ht="18" hidden="false" customHeight="true" outlineLevel="0" collapsed="false">
      <c r="B923" s="68"/>
      <c r="C923" s="3"/>
      <c r="D923" s="69"/>
      <c r="E923" s="79"/>
      <c r="F923" s="79"/>
      <c r="G923" s="80"/>
      <c r="H923" s="80"/>
      <c r="I923" s="80"/>
      <c r="J923" s="80"/>
      <c r="K923" s="97"/>
      <c r="L923" s="87"/>
      <c r="M923" s="87"/>
      <c r="N923" s="87"/>
      <c r="O923" s="74"/>
      <c r="P923" s="74"/>
      <c r="Q923" s="88"/>
      <c r="R923" s="85"/>
      <c r="S923" s="98"/>
    </row>
    <row r="924" s="67" customFormat="true" ht="18" hidden="false" customHeight="true" outlineLevel="0" collapsed="false">
      <c r="B924" s="68"/>
      <c r="C924" s="3"/>
      <c r="D924" s="69"/>
      <c r="E924" s="79"/>
      <c r="F924" s="79"/>
      <c r="G924" s="80"/>
      <c r="H924" s="80"/>
      <c r="I924" s="80"/>
      <c r="J924" s="80"/>
      <c r="K924" s="97"/>
      <c r="L924" s="87"/>
      <c r="M924" s="87"/>
      <c r="N924" s="87"/>
      <c r="O924" s="74"/>
      <c r="P924" s="74"/>
      <c r="Q924" s="88"/>
      <c r="R924" s="85"/>
      <c r="S924" s="98"/>
    </row>
    <row r="925" s="67" customFormat="true" ht="18" hidden="false" customHeight="true" outlineLevel="0" collapsed="false">
      <c r="B925" s="68"/>
      <c r="C925" s="3"/>
      <c r="D925" s="69"/>
      <c r="E925" s="79"/>
      <c r="F925" s="79"/>
      <c r="G925" s="80"/>
      <c r="H925" s="80"/>
      <c r="I925" s="80"/>
      <c r="J925" s="80"/>
      <c r="K925" s="97"/>
      <c r="L925" s="87"/>
      <c r="M925" s="87"/>
      <c r="N925" s="87"/>
      <c r="O925" s="74"/>
      <c r="P925" s="74"/>
      <c r="Q925" s="88"/>
      <c r="R925" s="85"/>
      <c r="S925" s="98"/>
    </row>
    <row r="926" s="67" customFormat="true" ht="18" hidden="false" customHeight="true" outlineLevel="0" collapsed="false">
      <c r="B926" s="68"/>
      <c r="C926" s="3"/>
      <c r="D926" s="69"/>
      <c r="E926" s="79"/>
      <c r="F926" s="79"/>
      <c r="G926" s="80"/>
      <c r="H926" s="80"/>
      <c r="I926" s="80"/>
      <c r="J926" s="80"/>
      <c r="K926" s="97"/>
      <c r="L926" s="87"/>
      <c r="M926" s="87"/>
      <c r="N926" s="87"/>
      <c r="O926" s="74"/>
      <c r="P926" s="74"/>
      <c r="Q926" s="88"/>
      <c r="R926" s="85"/>
      <c r="S926" s="98"/>
    </row>
    <row r="927" s="67" customFormat="true" ht="18" hidden="false" customHeight="true" outlineLevel="0" collapsed="false">
      <c r="B927" s="68"/>
      <c r="C927" s="3"/>
      <c r="D927" s="69"/>
      <c r="E927" s="79"/>
      <c r="F927" s="79"/>
      <c r="G927" s="80"/>
      <c r="H927" s="80"/>
      <c r="I927" s="80"/>
      <c r="J927" s="80"/>
      <c r="K927" s="97"/>
      <c r="L927" s="87"/>
      <c r="M927" s="87"/>
      <c r="N927" s="87"/>
      <c r="O927" s="74"/>
      <c r="P927" s="74"/>
      <c r="Q927" s="88"/>
      <c r="R927" s="85"/>
      <c r="S927" s="98"/>
    </row>
    <row r="928" s="67" customFormat="true" ht="18" hidden="false" customHeight="true" outlineLevel="0" collapsed="false">
      <c r="B928" s="68"/>
      <c r="C928" s="3"/>
      <c r="D928" s="69"/>
      <c r="E928" s="79"/>
      <c r="F928" s="79"/>
      <c r="G928" s="80"/>
      <c r="H928" s="80"/>
      <c r="I928" s="80"/>
      <c r="J928" s="80"/>
      <c r="K928" s="97"/>
      <c r="L928" s="87"/>
      <c r="M928" s="87"/>
      <c r="N928" s="87"/>
      <c r="O928" s="74"/>
      <c r="P928" s="74"/>
      <c r="Q928" s="88"/>
      <c r="R928" s="85"/>
      <c r="S928" s="98"/>
    </row>
    <row r="929" s="67" customFormat="true" ht="18" hidden="false" customHeight="true" outlineLevel="0" collapsed="false">
      <c r="B929" s="68"/>
      <c r="C929" s="3"/>
      <c r="D929" s="69"/>
      <c r="E929" s="79"/>
      <c r="F929" s="79"/>
      <c r="G929" s="80"/>
      <c r="H929" s="80"/>
      <c r="I929" s="80"/>
      <c r="J929" s="80"/>
      <c r="K929" s="97"/>
      <c r="L929" s="87"/>
      <c r="M929" s="87"/>
      <c r="N929" s="87"/>
      <c r="O929" s="74"/>
      <c r="P929" s="74"/>
      <c r="Q929" s="88"/>
      <c r="R929" s="85"/>
      <c r="S929" s="98"/>
    </row>
    <row r="930" s="67" customFormat="true" ht="18" hidden="false" customHeight="true" outlineLevel="0" collapsed="false">
      <c r="B930" s="68"/>
      <c r="C930" s="3"/>
      <c r="D930" s="69"/>
      <c r="E930" s="79"/>
      <c r="F930" s="79"/>
      <c r="G930" s="80"/>
      <c r="H930" s="80"/>
      <c r="I930" s="80"/>
      <c r="J930" s="80"/>
      <c r="K930" s="97"/>
      <c r="L930" s="87"/>
      <c r="M930" s="87"/>
      <c r="N930" s="87"/>
      <c r="O930" s="74"/>
      <c r="P930" s="74"/>
      <c r="Q930" s="88"/>
      <c r="R930" s="85"/>
      <c r="S930" s="98"/>
    </row>
    <row r="931" s="67" customFormat="true" ht="18" hidden="false" customHeight="true" outlineLevel="0" collapsed="false">
      <c r="B931" s="68"/>
      <c r="C931" s="3"/>
      <c r="D931" s="69"/>
      <c r="E931" s="79"/>
      <c r="F931" s="79"/>
      <c r="G931" s="80"/>
      <c r="H931" s="80"/>
      <c r="I931" s="80"/>
      <c r="J931" s="80"/>
      <c r="K931" s="97"/>
      <c r="L931" s="87"/>
      <c r="M931" s="87"/>
      <c r="N931" s="87"/>
      <c r="O931" s="74"/>
      <c r="P931" s="74"/>
      <c r="Q931" s="88"/>
      <c r="R931" s="85"/>
      <c r="S931" s="98"/>
    </row>
    <row r="932" s="67" customFormat="true" ht="18" hidden="false" customHeight="true" outlineLevel="0" collapsed="false">
      <c r="B932" s="68"/>
      <c r="C932" s="3"/>
      <c r="D932" s="69"/>
      <c r="E932" s="79"/>
      <c r="F932" s="79"/>
      <c r="G932" s="80"/>
      <c r="H932" s="80"/>
      <c r="I932" s="80"/>
      <c r="J932" s="80"/>
      <c r="K932" s="97"/>
      <c r="L932" s="87"/>
      <c r="M932" s="87"/>
      <c r="N932" s="87"/>
      <c r="O932" s="74"/>
      <c r="P932" s="74"/>
      <c r="Q932" s="88"/>
      <c r="R932" s="85"/>
      <c r="S932" s="98"/>
    </row>
    <row r="933" s="67" customFormat="true" ht="18" hidden="false" customHeight="true" outlineLevel="0" collapsed="false">
      <c r="B933" s="68"/>
      <c r="C933" s="3"/>
      <c r="D933" s="69"/>
      <c r="E933" s="79"/>
      <c r="F933" s="79"/>
      <c r="G933" s="80"/>
      <c r="H933" s="80"/>
      <c r="I933" s="80"/>
      <c r="J933" s="80"/>
      <c r="K933" s="97"/>
      <c r="L933" s="87"/>
      <c r="M933" s="87"/>
      <c r="N933" s="87"/>
      <c r="O933" s="74"/>
      <c r="P933" s="74"/>
      <c r="Q933" s="88"/>
      <c r="R933" s="85"/>
      <c r="S933" s="98"/>
    </row>
    <row r="934" s="67" customFormat="true" ht="18" hidden="false" customHeight="true" outlineLevel="0" collapsed="false">
      <c r="B934" s="68"/>
      <c r="C934" s="3"/>
      <c r="D934" s="69"/>
      <c r="E934" s="79"/>
      <c r="F934" s="79"/>
      <c r="G934" s="80"/>
      <c r="H934" s="80"/>
      <c r="I934" s="80"/>
      <c r="J934" s="80"/>
      <c r="K934" s="97"/>
      <c r="L934" s="87"/>
      <c r="M934" s="87"/>
      <c r="N934" s="87"/>
      <c r="O934" s="74"/>
      <c r="P934" s="74"/>
      <c r="Q934" s="88"/>
      <c r="R934" s="85"/>
      <c r="S934" s="98"/>
    </row>
    <row r="935" s="67" customFormat="true" ht="18" hidden="false" customHeight="true" outlineLevel="0" collapsed="false">
      <c r="B935" s="68"/>
      <c r="C935" s="3"/>
      <c r="D935" s="69"/>
      <c r="E935" s="79"/>
      <c r="F935" s="79"/>
      <c r="G935" s="80"/>
      <c r="H935" s="80"/>
      <c r="I935" s="80"/>
      <c r="J935" s="80"/>
      <c r="K935" s="97"/>
      <c r="L935" s="87"/>
      <c r="M935" s="87"/>
      <c r="N935" s="87"/>
      <c r="O935" s="74"/>
      <c r="P935" s="74"/>
      <c r="Q935" s="88"/>
      <c r="R935" s="85"/>
      <c r="S935" s="98"/>
    </row>
    <row r="936" s="67" customFormat="true" ht="18" hidden="false" customHeight="true" outlineLevel="0" collapsed="false">
      <c r="B936" s="68"/>
      <c r="C936" s="3"/>
      <c r="D936" s="69"/>
      <c r="E936" s="79"/>
      <c r="F936" s="79"/>
      <c r="G936" s="80"/>
      <c r="H936" s="80"/>
      <c r="I936" s="80"/>
      <c r="J936" s="80"/>
      <c r="K936" s="97"/>
      <c r="L936" s="87"/>
      <c r="M936" s="87"/>
      <c r="N936" s="87"/>
      <c r="O936" s="74"/>
      <c r="P936" s="74"/>
      <c r="Q936" s="88"/>
      <c r="R936" s="85"/>
      <c r="S936" s="98"/>
    </row>
    <row r="937" s="67" customFormat="true" ht="18" hidden="false" customHeight="true" outlineLevel="0" collapsed="false">
      <c r="B937" s="68"/>
      <c r="C937" s="3"/>
      <c r="D937" s="69"/>
      <c r="E937" s="79"/>
      <c r="F937" s="79"/>
      <c r="G937" s="80"/>
      <c r="H937" s="80"/>
      <c r="I937" s="80"/>
      <c r="J937" s="80"/>
      <c r="K937" s="97"/>
      <c r="L937" s="87"/>
      <c r="M937" s="87"/>
      <c r="N937" s="87"/>
      <c r="O937" s="74"/>
      <c r="P937" s="74"/>
      <c r="Q937" s="88"/>
      <c r="R937" s="85"/>
      <c r="S937" s="98"/>
    </row>
    <row r="938" s="67" customFormat="true" ht="18" hidden="false" customHeight="true" outlineLevel="0" collapsed="false">
      <c r="B938" s="68"/>
      <c r="C938" s="3"/>
      <c r="D938" s="69"/>
      <c r="E938" s="79"/>
      <c r="F938" s="79"/>
      <c r="G938" s="80"/>
      <c r="H938" s="80"/>
      <c r="I938" s="80"/>
      <c r="J938" s="80"/>
      <c r="K938" s="97"/>
      <c r="L938" s="87"/>
      <c r="M938" s="87"/>
      <c r="N938" s="87"/>
      <c r="O938" s="74"/>
      <c r="P938" s="74"/>
      <c r="Q938" s="88"/>
      <c r="R938" s="85"/>
      <c r="S938" s="98"/>
    </row>
    <row r="939" s="67" customFormat="true" ht="18" hidden="false" customHeight="true" outlineLevel="0" collapsed="false">
      <c r="B939" s="68"/>
      <c r="C939" s="3"/>
      <c r="D939" s="69"/>
      <c r="E939" s="79"/>
      <c r="F939" s="79"/>
      <c r="G939" s="80"/>
      <c r="H939" s="80"/>
      <c r="I939" s="80"/>
      <c r="J939" s="80"/>
      <c r="K939" s="97"/>
      <c r="L939" s="87"/>
      <c r="M939" s="87"/>
      <c r="N939" s="87"/>
      <c r="O939" s="74"/>
      <c r="P939" s="74"/>
      <c r="Q939" s="88"/>
      <c r="R939" s="85"/>
      <c r="S939" s="98"/>
    </row>
    <row r="940" s="67" customFormat="true" ht="18" hidden="false" customHeight="true" outlineLevel="0" collapsed="false">
      <c r="B940" s="68"/>
      <c r="C940" s="3"/>
      <c r="D940" s="69"/>
      <c r="E940" s="79"/>
      <c r="F940" s="79"/>
      <c r="G940" s="80"/>
      <c r="H940" s="80"/>
      <c r="I940" s="80"/>
      <c r="J940" s="80"/>
      <c r="K940" s="97"/>
      <c r="L940" s="87"/>
      <c r="M940" s="87"/>
      <c r="N940" s="87"/>
      <c r="O940" s="74"/>
      <c r="P940" s="74"/>
      <c r="Q940" s="88"/>
      <c r="R940" s="85"/>
      <c r="S940" s="98"/>
    </row>
    <row r="941" s="67" customFormat="true" ht="18" hidden="false" customHeight="true" outlineLevel="0" collapsed="false">
      <c r="B941" s="68"/>
      <c r="C941" s="3"/>
      <c r="D941" s="69"/>
      <c r="E941" s="79"/>
      <c r="F941" s="79"/>
      <c r="G941" s="80"/>
      <c r="H941" s="80"/>
      <c r="I941" s="80"/>
      <c r="J941" s="80"/>
      <c r="K941" s="97"/>
      <c r="L941" s="87"/>
      <c r="M941" s="87"/>
      <c r="N941" s="87"/>
      <c r="O941" s="74"/>
      <c r="P941" s="74"/>
      <c r="Q941" s="88"/>
      <c r="R941" s="85"/>
      <c r="S941" s="98"/>
    </row>
    <row r="942" s="67" customFormat="true" ht="18" hidden="false" customHeight="true" outlineLevel="0" collapsed="false">
      <c r="B942" s="68"/>
      <c r="C942" s="3"/>
      <c r="D942" s="69"/>
      <c r="E942" s="79"/>
      <c r="F942" s="79"/>
      <c r="G942" s="80"/>
      <c r="H942" s="80"/>
      <c r="I942" s="80"/>
      <c r="J942" s="80"/>
      <c r="K942" s="97"/>
      <c r="L942" s="87"/>
      <c r="M942" s="87"/>
      <c r="N942" s="87"/>
      <c r="O942" s="74"/>
      <c r="P942" s="74"/>
      <c r="Q942" s="88"/>
      <c r="R942" s="85"/>
      <c r="S942" s="98"/>
    </row>
    <row r="943" s="67" customFormat="true" ht="18" hidden="false" customHeight="true" outlineLevel="0" collapsed="false">
      <c r="B943" s="68"/>
      <c r="C943" s="3"/>
      <c r="D943" s="69"/>
      <c r="E943" s="79"/>
      <c r="F943" s="79"/>
      <c r="G943" s="80"/>
      <c r="H943" s="80"/>
      <c r="I943" s="80"/>
      <c r="J943" s="80"/>
      <c r="K943" s="97"/>
      <c r="L943" s="87"/>
      <c r="M943" s="87"/>
      <c r="N943" s="87"/>
      <c r="O943" s="74"/>
      <c r="P943" s="74"/>
      <c r="Q943" s="88"/>
      <c r="R943" s="85"/>
      <c r="S943" s="98"/>
    </row>
    <row r="944" s="67" customFormat="true" ht="18" hidden="false" customHeight="true" outlineLevel="0" collapsed="false">
      <c r="B944" s="68"/>
      <c r="C944" s="3"/>
      <c r="D944" s="69"/>
      <c r="E944" s="79"/>
      <c r="F944" s="79"/>
      <c r="G944" s="80"/>
      <c r="H944" s="80"/>
      <c r="I944" s="80"/>
      <c r="J944" s="80"/>
      <c r="K944" s="97"/>
      <c r="L944" s="87"/>
      <c r="M944" s="87"/>
      <c r="N944" s="87"/>
      <c r="O944" s="74"/>
      <c r="P944" s="74"/>
      <c r="Q944" s="88"/>
      <c r="R944" s="85"/>
      <c r="S944" s="98"/>
    </row>
    <row r="945" s="67" customFormat="true" ht="18" hidden="false" customHeight="true" outlineLevel="0" collapsed="false">
      <c r="B945" s="68"/>
      <c r="C945" s="3"/>
      <c r="D945" s="69"/>
      <c r="E945" s="79"/>
      <c r="F945" s="79"/>
      <c r="G945" s="80"/>
      <c r="H945" s="80"/>
      <c r="I945" s="80"/>
      <c r="J945" s="80"/>
      <c r="K945" s="97"/>
      <c r="L945" s="87"/>
      <c r="M945" s="87"/>
      <c r="N945" s="87"/>
      <c r="O945" s="74"/>
      <c r="P945" s="74"/>
      <c r="Q945" s="88"/>
      <c r="R945" s="85"/>
      <c r="S945" s="98"/>
    </row>
    <row r="946" s="67" customFormat="true" ht="18" hidden="false" customHeight="true" outlineLevel="0" collapsed="false">
      <c r="B946" s="68"/>
      <c r="C946" s="3"/>
      <c r="D946" s="69"/>
      <c r="E946" s="79"/>
      <c r="F946" s="79"/>
      <c r="G946" s="80"/>
      <c r="H946" s="80"/>
      <c r="I946" s="80"/>
      <c r="J946" s="80"/>
      <c r="K946" s="97"/>
      <c r="L946" s="87"/>
      <c r="M946" s="87"/>
      <c r="N946" s="87"/>
      <c r="O946" s="74"/>
      <c r="P946" s="74"/>
      <c r="Q946" s="88"/>
      <c r="R946" s="85"/>
      <c r="S946" s="98"/>
    </row>
    <row r="947" s="67" customFormat="true" ht="18" hidden="false" customHeight="true" outlineLevel="0" collapsed="false">
      <c r="B947" s="68"/>
      <c r="C947" s="3"/>
      <c r="D947" s="69"/>
      <c r="E947" s="79"/>
      <c r="F947" s="79"/>
      <c r="G947" s="80"/>
      <c r="H947" s="80"/>
      <c r="I947" s="80"/>
      <c r="J947" s="80"/>
      <c r="K947" s="97"/>
      <c r="L947" s="87"/>
      <c r="M947" s="87"/>
      <c r="N947" s="87"/>
      <c r="O947" s="74"/>
      <c r="P947" s="74"/>
      <c r="Q947" s="88"/>
      <c r="R947" s="85"/>
      <c r="S947" s="98"/>
    </row>
    <row r="948" s="67" customFormat="true" ht="18" hidden="false" customHeight="true" outlineLevel="0" collapsed="false">
      <c r="B948" s="68"/>
      <c r="C948" s="3"/>
      <c r="D948" s="69"/>
      <c r="E948" s="79"/>
      <c r="F948" s="79"/>
      <c r="G948" s="80"/>
      <c r="H948" s="80"/>
      <c r="I948" s="80"/>
      <c r="J948" s="80"/>
      <c r="K948" s="97"/>
      <c r="L948" s="87"/>
      <c r="M948" s="87"/>
      <c r="N948" s="87"/>
      <c r="O948" s="74"/>
      <c r="P948" s="74"/>
      <c r="Q948" s="88"/>
      <c r="R948" s="85"/>
      <c r="S948" s="98"/>
    </row>
    <row r="949" s="67" customFormat="true" ht="18" hidden="false" customHeight="true" outlineLevel="0" collapsed="false">
      <c r="B949" s="68"/>
      <c r="C949" s="3"/>
      <c r="D949" s="69"/>
      <c r="E949" s="79"/>
      <c r="F949" s="79"/>
      <c r="G949" s="80"/>
      <c r="H949" s="80"/>
      <c r="I949" s="80"/>
      <c r="J949" s="80"/>
      <c r="K949" s="97"/>
      <c r="L949" s="87"/>
      <c r="M949" s="87"/>
      <c r="N949" s="87"/>
      <c r="O949" s="74"/>
      <c r="P949" s="74"/>
      <c r="Q949" s="88"/>
      <c r="R949" s="85"/>
      <c r="S949" s="98"/>
    </row>
    <row r="950" s="67" customFormat="true" ht="18" hidden="false" customHeight="true" outlineLevel="0" collapsed="false">
      <c r="B950" s="68"/>
      <c r="C950" s="3"/>
      <c r="D950" s="69"/>
      <c r="E950" s="79"/>
      <c r="F950" s="79"/>
      <c r="G950" s="80"/>
      <c r="H950" s="80"/>
      <c r="I950" s="80"/>
      <c r="J950" s="80"/>
      <c r="K950" s="97"/>
      <c r="L950" s="87"/>
      <c r="M950" s="87"/>
      <c r="N950" s="87"/>
      <c r="O950" s="74"/>
      <c r="P950" s="74"/>
      <c r="Q950" s="88"/>
      <c r="R950" s="85"/>
      <c r="S950" s="98"/>
    </row>
    <row r="951" s="67" customFormat="true" ht="18" hidden="false" customHeight="true" outlineLevel="0" collapsed="false">
      <c r="B951" s="68"/>
      <c r="C951" s="3"/>
      <c r="D951" s="69"/>
      <c r="E951" s="79"/>
      <c r="F951" s="79"/>
      <c r="G951" s="80"/>
      <c r="H951" s="80"/>
      <c r="I951" s="80"/>
      <c r="J951" s="80"/>
      <c r="K951" s="97"/>
      <c r="L951" s="87"/>
      <c r="M951" s="87"/>
      <c r="N951" s="87"/>
      <c r="O951" s="74"/>
      <c r="P951" s="74"/>
      <c r="Q951" s="88"/>
      <c r="R951" s="85"/>
      <c r="S951" s="98"/>
    </row>
    <row r="952" s="67" customFormat="true" ht="18" hidden="false" customHeight="true" outlineLevel="0" collapsed="false">
      <c r="B952" s="68"/>
      <c r="C952" s="3"/>
      <c r="D952" s="69"/>
      <c r="E952" s="79"/>
      <c r="F952" s="79"/>
      <c r="G952" s="80"/>
      <c r="H952" s="80"/>
      <c r="I952" s="80"/>
      <c r="J952" s="80"/>
      <c r="K952" s="97"/>
      <c r="L952" s="87"/>
      <c r="M952" s="87"/>
      <c r="N952" s="87"/>
      <c r="O952" s="74"/>
      <c r="P952" s="74"/>
      <c r="Q952" s="88"/>
      <c r="R952" s="85"/>
      <c r="S952" s="98"/>
    </row>
    <row r="953" s="67" customFormat="true" ht="18" hidden="false" customHeight="true" outlineLevel="0" collapsed="false">
      <c r="B953" s="68"/>
      <c r="C953" s="3"/>
      <c r="D953" s="69"/>
      <c r="E953" s="79"/>
      <c r="F953" s="79"/>
      <c r="G953" s="80"/>
      <c r="H953" s="80"/>
      <c r="I953" s="80"/>
      <c r="J953" s="80"/>
      <c r="K953" s="97"/>
      <c r="L953" s="87"/>
      <c r="M953" s="87"/>
      <c r="N953" s="87"/>
      <c r="O953" s="74"/>
      <c r="P953" s="74"/>
      <c r="Q953" s="88"/>
      <c r="R953" s="85"/>
      <c r="S953" s="98"/>
    </row>
    <row r="954" s="67" customFormat="true" ht="18" hidden="false" customHeight="true" outlineLevel="0" collapsed="false">
      <c r="B954" s="68"/>
      <c r="C954" s="3"/>
      <c r="D954" s="69"/>
      <c r="E954" s="79"/>
      <c r="F954" s="79"/>
      <c r="G954" s="80"/>
      <c r="H954" s="80"/>
      <c r="I954" s="80"/>
      <c r="J954" s="80"/>
      <c r="K954" s="97"/>
      <c r="L954" s="87"/>
      <c r="M954" s="87"/>
      <c r="N954" s="87"/>
      <c r="O954" s="74"/>
      <c r="P954" s="74"/>
      <c r="Q954" s="88"/>
      <c r="R954" s="85"/>
      <c r="S954" s="98"/>
    </row>
    <row r="955" s="67" customFormat="true" ht="18" hidden="false" customHeight="true" outlineLevel="0" collapsed="false">
      <c r="B955" s="68"/>
      <c r="C955" s="3"/>
      <c r="D955" s="69"/>
      <c r="E955" s="79"/>
      <c r="F955" s="79"/>
      <c r="G955" s="80"/>
      <c r="H955" s="80"/>
      <c r="I955" s="80"/>
      <c r="J955" s="80"/>
      <c r="K955" s="97"/>
      <c r="L955" s="87"/>
      <c r="M955" s="87"/>
      <c r="N955" s="87"/>
      <c r="O955" s="74"/>
      <c r="P955" s="74"/>
      <c r="Q955" s="88"/>
      <c r="R955" s="85"/>
      <c r="S955" s="98"/>
    </row>
    <row r="956" s="67" customFormat="true" ht="18" hidden="false" customHeight="true" outlineLevel="0" collapsed="false">
      <c r="B956" s="68"/>
      <c r="C956" s="3"/>
      <c r="D956" s="69"/>
      <c r="E956" s="79"/>
      <c r="F956" s="79"/>
      <c r="G956" s="80"/>
      <c r="H956" s="80"/>
      <c r="I956" s="80"/>
      <c r="J956" s="80"/>
      <c r="K956" s="97"/>
      <c r="L956" s="87"/>
      <c r="M956" s="87"/>
      <c r="N956" s="87"/>
      <c r="O956" s="74"/>
      <c r="P956" s="74"/>
      <c r="Q956" s="88"/>
      <c r="R956" s="85"/>
      <c r="S956" s="98"/>
    </row>
    <row r="957" s="67" customFormat="true" ht="18" hidden="false" customHeight="true" outlineLevel="0" collapsed="false">
      <c r="B957" s="68"/>
      <c r="C957" s="3"/>
      <c r="D957" s="69"/>
      <c r="E957" s="79"/>
      <c r="F957" s="79"/>
      <c r="G957" s="80"/>
      <c r="H957" s="80"/>
      <c r="I957" s="80"/>
      <c r="J957" s="80"/>
      <c r="K957" s="97"/>
      <c r="L957" s="87"/>
      <c r="M957" s="87"/>
      <c r="N957" s="87"/>
      <c r="O957" s="74"/>
      <c r="P957" s="74"/>
      <c r="Q957" s="88"/>
      <c r="R957" s="85"/>
      <c r="S957" s="98"/>
    </row>
    <row r="958" s="67" customFormat="true" ht="18" hidden="false" customHeight="true" outlineLevel="0" collapsed="false">
      <c r="B958" s="68"/>
      <c r="C958" s="3"/>
      <c r="D958" s="69"/>
      <c r="E958" s="79"/>
      <c r="F958" s="79"/>
      <c r="G958" s="80"/>
      <c r="H958" s="80"/>
      <c r="I958" s="80"/>
      <c r="J958" s="80"/>
      <c r="K958" s="97"/>
      <c r="L958" s="87"/>
      <c r="M958" s="87"/>
      <c r="N958" s="87"/>
      <c r="O958" s="74"/>
      <c r="P958" s="74"/>
      <c r="Q958" s="88"/>
      <c r="R958" s="85"/>
      <c r="S958" s="98"/>
    </row>
    <row r="959" s="67" customFormat="true" ht="18" hidden="false" customHeight="true" outlineLevel="0" collapsed="false">
      <c r="B959" s="68"/>
      <c r="C959" s="3"/>
      <c r="D959" s="69"/>
      <c r="E959" s="79"/>
      <c r="F959" s="79"/>
      <c r="G959" s="80"/>
      <c r="H959" s="80"/>
      <c r="I959" s="80"/>
      <c r="J959" s="80"/>
      <c r="K959" s="97"/>
      <c r="L959" s="87"/>
      <c r="M959" s="87"/>
      <c r="N959" s="87"/>
      <c r="O959" s="74"/>
      <c r="P959" s="74"/>
      <c r="Q959" s="88"/>
      <c r="R959" s="85"/>
      <c r="S959" s="98"/>
    </row>
    <row r="960" s="67" customFormat="true" ht="18" hidden="false" customHeight="true" outlineLevel="0" collapsed="false">
      <c r="B960" s="68"/>
      <c r="C960" s="3"/>
      <c r="D960" s="69"/>
      <c r="E960" s="79"/>
      <c r="F960" s="79"/>
      <c r="G960" s="80"/>
      <c r="H960" s="80"/>
      <c r="I960" s="80"/>
      <c r="J960" s="80"/>
      <c r="K960" s="97"/>
      <c r="L960" s="87"/>
      <c r="M960" s="87"/>
      <c r="N960" s="87"/>
      <c r="O960" s="74"/>
      <c r="P960" s="74"/>
      <c r="Q960" s="88"/>
      <c r="R960" s="85"/>
      <c r="S960" s="98"/>
    </row>
    <row r="961" s="67" customFormat="true" ht="18" hidden="false" customHeight="true" outlineLevel="0" collapsed="false">
      <c r="B961" s="68"/>
      <c r="C961" s="3"/>
      <c r="D961" s="69"/>
      <c r="E961" s="79"/>
      <c r="F961" s="79"/>
      <c r="G961" s="80"/>
      <c r="H961" s="80"/>
      <c r="I961" s="80"/>
      <c r="J961" s="80"/>
      <c r="K961" s="97"/>
      <c r="L961" s="87"/>
      <c r="M961" s="87"/>
      <c r="N961" s="87"/>
      <c r="O961" s="74"/>
      <c r="P961" s="74"/>
      <c r="Q961" s="88"/>
      <c r="R961" s="85"/>
      <c r="S961" s="98"/>
    </row>
    <row r="962" s="67" customFormat="true" ht="18" hidden="false" customHeight="true" outlineLevel="0" collapsed="false">
      <c r="B962" s="68"/>
      <c r="C962" s="3"/>
      <c r="D962" s="69"/>
      <c r="E962" s="79"/>
      <c r="F962" s="79"/>
      <c r="G962" s="80"/>
      <c r="H962" s="80"/>
      <c r="I962" s="80"/>
      <c r="J962" s="80"/>
      <c r="K962" s="97"/>
      <c r="L962" s="87"/>
      <c r="M962" s="87"/>
      <c r="N962" s="87"/>
      <c r="O962" s="74"/>
      <c r="P962" s="74"/>
      <c r="Q962" s="88"/>
      <c r="R962" s="85"/>
      <c r="S962" s="98"/>
    </row>
    <row r="963" s="67" customFormat="true" ht="18" hidden="false" customHeight="true" outlineLevel="0" collapsed="false">
      <c r="B963" s="68"/>
      <c r="C963" s="3"/>
      <c r="D963" s="69"/>
      <c r="E963" s="79"/>
      <c r="F963" s="79"/>
      <c r="G963" s="80"/>
      <c r="H963" s="80"/>
      <c r="I963" s="80"/>
      <c r="J963" s="80"/>
      <c r="K963" s="97"/>
      <c r="L963" s="87"/>
      <c r="M963" s="87"/>
      <c r="N963" s="87"/>
      <c r="O963" s="74"/>
      <c r="P963" s="74"/>
      <c r="Q963" s="88"/>
      <c r="R963" s="85"/>
      <c r="S963" s="98"/>
    </row>
    <row r="964" s="67" customFormat="true" ht="18" hidden="false" customHeight="true" outlineLevel="0" collapsed="false">
      <c r="B964" s="68"/>
      <c r="C964" s="3"/>
      <c r="D964" s="69"/>
      <c r="E964" s="79"/>
      <c r="F964" s="79"/>
      <c r="G964" s="80"/>
      <c r="H964" s="80"/>
      <c r="I964" s="80"/>
      <c r="J964" s="80"/>
      <c r="K964" s="97"/>
      <c r="L964" s="87"/>
      <c r="M964" s="87"/>
      <c r="N964" s="87"/>
      <c r="O964" s="74"/>
      <c r="P964" s="74"/>
      <c r="Q964" s="88"/>
      <c r="R964" s="85"/>
      <c r="S964" s="98"/>
    </row>
    <row r="965" s="67" customFormat="true" ht="18" hidden="false" customHeight="true" outlineLevel="0" collapsed="false">
      <c r="B965" s="68"/>
      <c r="C965" s="3"/>
      <c r="D965" s="69"/>
      <c r="E965" s="79"/>
      <c r="F965" s="79"/>
      <c r="G965" s="80"/>
      <c r="H965" s="80"/>
      <c r="I965" s="80"/>
      <c r="J965" s="80"/>
      <c r="K965" s="97"/>
      <c r="L965" s="87"/>
      <c r="M965" s="87"/>
      <c r="N965" s="87"/>
      <c r="O965" s="74"/>
      <c r="P965" s="74"/>
      <c r="Q965" s="88"/>
      <c r="R965" s="85"/>
      <c r="S965" s="98"/>
    </row>
    <row r="966" s="67" customFormat="true" ht="18" hidden="false" customHeight="true" outlineLevel="0" collapsed="false">
      <c r="B966" s="68"/>
      <c r="C966" s="3"/>
      <c r="D966" s="69"/>
      <c r="E966" s="79"/>
      <c r="F966" s="79"/>
      <c r="G966" s="80"/>
      <c r="H966" s="80"/>
      <c r="I966" s="80"/>
      <c r="J966" s="80"/>
      <c r="K966" s="97"/>
      <c r="L966" s="87"/>
      <c r="M966" s="87"/>
      <c r="N966" s="87"/>
      <c r="O966" s="74"/>
      <c r="P966" s="74"/>
      <c r="Q966" s="88"/>
      <c r="R966" s="85"/>
      <c r="S966" s="98"/>
    </row>
    <row r="967" s="67" customFormat="true" ht="18" hidden="false" customHeight="true" outlineLevel="0" collapsed="false">
      <c r="B967" s="68"/>
      <c r="C967" s="3"/>
      <c r="D967" s="69"/>
      <c r="E967" s="79"/>
      <c r="F967" s="79"/>
      <c r="G967" s="80"/>
      <c r="H967" s="80"/>
      <c r="I967" s="80"/>
      <c r="J967" s="80"/>
      <c r="K967" s="97"/>
      <c r="L967" s="87"/>
      <c r="M967" s="87"/>
      <c r="N967" s="87"/>
      <c r="O967" s="74"/>
      <c r="P967" s="74"/>
      <c r="Q967" s="88"/>
      <c r="R967" s="85"/>
      <c r="S967" s="98"/>
    </row>
    <row r="968" s="67" customFormat="true" ht="18" hidden="false" customHeight="true" outlineLevel="0" collapsed="false">
      <c r="B968" s="68"/>
      <c r="C968" s="3"/>
      <c r="D968" s="69"/>
      <c r="E968" s="79"/>
      <c r="F968" s="79"/>
      <c r="G968" s="80"/>
      <c r="H968" s="80"/>
      <c r="I968" s="80"/>
      <c r="J968" s="80"/>
      <c r="K968" s="97"/>
      <c r="L968" s="87"/>
      <c r="M968" s="87"/>
      <c r="N968" s="87"/>
      <c r="O968" s="74"/>
      <c r="P968" s="74"/>
      <c r="Q968" s="88"/>
      <c r="R968" s="85"/>
      <c r="S968" s="98"/>
    </row>
    <row r="969" s="67" customFormat="true" ht="18" hidden="false" customHeight="true" outlineLevel="0" collapsed="false">
      <c r="B969" s="68"/>
      <c r="C969" s="3"/>
      <c r="D969" s="69"/>
      <c r="E969" s="79"/>
      <c r="F969" s="79"/>
      <c r="G969" s="80"/>
      <c r="H969" s="80"/>
      <c r="I969" s="80"/>
      <c r="J969" s="80"/>
      <c r="K969" s="97"/>
      <c r="L969" s="87"/>
      <c r="M969" s="87"/>
      <c r="N969" s="87"/>
      <c r="O969" s="74"/>
      <c r="P969" s="74"/>
      <c r="Q969" s="88"/>
      <c r="R969" s="85"/>
      <c r="S969" s="98"/>
    </row>
    <row r="970" s="67" customFormat="true" ht="18" hidden="false" customHeight="true" outlineLevel="0" collapsed="false">
      <c r="B970" s="68"/>
      <c r="C970" s="3"/>
      <c r="D970" s="69"/>
      <c r="E970" s="79"/>
      <c r="F970" s="79"/>
      <c r="G970" s="80"/>
      <c r="H970" s="80"/>
      <c r="I970" s="80"/>
      <c r="J970" s="80"/>
      <c r="K970" s="97"/>
      <c r="L970" s="87"/>
      <c r="M970" s="87"/>
      <c r="N970" s="87"/>
      <c r="O970" s="74"/>
      <c r="P970" s="74"/>
      <c r="Q970" s="88"/>
      <c r="R970" s="85"/>
      <c r="S970" s="98"/>
    </row>
    <row r="971" s="67" customFormat="true" ht="18" hidden="false" customHeight="true" outlineLevel="0" collapsed="false">
      <c r="B971" s="68"/>
      <c r="C971" s="3"/>
      <c r="D971" s="69"/>
      <c r="E971" s="79"/>
      <c r="F971" s="79"/>
      <c r="G971" s="80"/>
      <c r="H971" s="80"/>
      <c r="I971" s="80"/>
      <c r="J971" s="80"/>
      <c r="K971" s="97"/>
      <c r="L971" s="87"/>
      <c r="M971" s="87"/>
      <c r="N971" s="87"/>
      <c r="O971" s="74"/>
      <c r="P971" s="74"/>
      <c r="Q971" s="88"/>
      <c r="R971" s="85"/>
      <c r="S971" s="98"/>
    </row>
    <row r="972" s="67" customFormat="true" ht="18" hidden="false" customHeight="true" outlineLevel="0" collapsed="false">
      <c r="B972" s="68"/>
      <c r="C972" s="3"/>
      <c r="D972" s="69"/>
      <c r="E972" s="79"/>
      <c r="F972" s="79"/>
      <c r="G972" s="80"/>
      <c r="H972" s="80"/>
      <c r="I972" s="80"/>
      <c r="J972" s="80"/>
      <c r="K972" s="97"/>
      <c r="L972" s="87"/>
      <c r="M972" s="87"/>
      <c r="N972" s="87"/>
      <c r="O972" s="74"/>
      <c r="P972" s="74"/>
      <c r="Q972" s="88"/>
      <c r="R972" s="85"/>
      <c r="S972" s="98"/>
    </row>
    <row r="973" s="67" customFormat="true" ht="18" hidden="false" customHeight="true" outlineLevel="0" collapsed="false">
      <c r="B973" s="68"/>
      <c r="C973" s="3"/>
      <c r="D973" s="69"/>
      <c r="E973" s="79"/>
      <c r="F973" s="79"/>
      <c r="G973" s="80"/>
      <c r="H973" s="80"/>
      <c r="I973" s="80"/>
      <c r="J973" s="80"/>
      <c r="K973" s="97"/>
      <c r="L973" s="87"/>
      <c r="M973" s="87"/>
      <c r="N973" s="87"/>
      <c r="O973" s="74"/>
      <c r="P973" s="74"/>
      <c r="Q973" s="88"/>
      <c r="R973" s="85"/>
      <c r="S973" s="98"/>
    </row>
    <row r="974" s="67" customFormat="true" ht="18" hidden="false" customHeight="true" outlineLevel="0" collapsed="false">
      <c r="B974" s="68"/>
      <c r="C974" s="3"/>
      <c r="D974" s="69"/>
      <c r="E974" s="79"/>
      <c r="F974" s="79"/>
      <c r="G974" s="80"/>
      <c r="H974" s="80"/>
      <c r="I974" s="80"/>
      <c r="J974" s="80"/>
      <c r="K974" s="97"/>
      <c r="L974" s="87"/>
      <c r="M974" s="87"/>
      <c r="N974" s="87"/>
      <c r="O974" s="74"/>
      <c r="P974" s="74"/>
      <c r="Q974" s="88"/>
      <c r="R974" s="85"/>
      <c r="S974" s="98"/>
    </row>
    <row r="975" s="67" customFormat="true" ht="18" hidden="false" customHeight="true" outlineLevel="0" collapsed="false">
      <c r="B975" s="68"/>
      <c r="C975" s="3"/>
      <c r="D975" s="69"/>
      <c r="E975" s="79"/>
      <c r="F975" s="79"/>
      <c r="G975" s="80"/>
      <c r="H975" s="80"/>
      <c r="I975" s="80"/>
      <c r="J975" s="80"/>
      <c r="K975" s="97"/>
      <c r="L975" s="87"/>
      <c r="M975" s="87"/>
      <c r="N975" s="87"/>
      <c r="O975" s="74"/>
      <c r="P975" s="74"/>
      <c r="Q975" s="88"/>
      <c r="R975" s="85"/>
      <c r="S975" s="98"/>
    </row>
    <row r="976" s="67" customFormat="true" ht="18" hidden="false" customHeight="true" outlineLevel="0" collapsed="false">
      <c r="B976" s="68"/>
      <c r="C976" s="3"/>
      <c r="D976" s="69"/>
      <c r="E976" s="79"/>
      <c r="F976" s="79"/>
      <c r="G976" s="80"/>
      <c r="H976" s="80"/>
      <c r="I976" s="80"/>
      <c r="J976" s="80"/>
      <c r="K976" s="97"/>
      <c r="L976" s="87"/>
      <c r="M976" s="87"/>
      <c r="N976" s="87"/>
      <c r="O976" s="74"/>
      <c r="P976" s="74"/>
      <c r="Q976" s="88"/>
      <c r="R976" s="85"/>
      <c r="S976" s="98"/>
    </row>
    <row r="977" s="67" customFormat="true" ht="18" hidden="false" customHeight="true" outlineLevel="0" collapsed="false">
      <c r="B977" s="68"/>
      <c r="C977" s="3"/>
      <c r="D977" s="69"/>
      <c r="E977" s="79"/>
      <c r="F977" s="79"/>
      <c r="G977" s="80"/>
      <c r="H977" s="80"/>
      <c r="I977" s="80"/>
      <c r="J977" s="80"/>
      <c r="K977" s="97"/>
      <c r="L977" s="87"/>
      <c r="M977" s="87"/>
      <c r="N977" s="87"/>
      <c r="O977" s="74"/>
      <c r="P977" s="74"/>
      <c r="Q977" s="88"/>
      <c r="R977" s="85"/>
      <c r="S977" s="98"/>
    </row>
    <row r="978" s="67" customFormat="true" ht="18" hidden="false" customHeight="true" outlineLevel="0" collapsed="false">
      <c r="B978" s="68"/>
      <c r="C978" s="3"/>
      <c r="D978" s="69"/>
      <c r="E978" s="79"/>
      <c r="F978" s="79"/>
      <c r="G978" s="80"/>
      <c r="H978" s="80"/>
      <c r="I978" s="80"/>
      <c r="J978" s="80"/>
      <c r="K978" s="97"/>
      <c r="L978" s="87"/>
      <c r="M978" s="87"/>
      <c r="N978" s="87"/>
      <c r="O978" s="74"/>
      <c r="P978" s="74"/>
      <c r="Q978" s="88"/>
      <c r="R978" s="85"/>
      <c r="S978" s="98"/>
    </row>
    <row r="979" s="67" customFormat="true" ht="18" hidden="false" customHeight="true" outlineLevel="0" collapsed="false">
      <c r="B979" s="68"/>
      <c r="C979" s="3"/>
      <c r="D979" s="69"/>
      <c r="E979" s="79"/>
      <c r="F979" s="79"/>
      <c r="G979" s="80"/>
      <c r="H979" s="80"/>
      <c r="I979" s="80"/>
      <c r="J979" s="80"/>
      <c r="K979" s="97"/>
      <c r="L979" s="87"/>
      <c r="M979" s="87"/>
      <c r="N979" s="87"/>
      <c r="O979" s="74"/>
      <c r="P979" s="74"/>
      <c r="Q979" s="88"/>
      <c r="R979" s="85"/>
      <c r="S979" s="98"/>
    </row>
    <row r="980" s="67" customFormat="true" ht="18" hidden="false" customHeight="true" outlineLevel="0" collapsed="false">
      <c r="B980" s="68"/>
      <c r="C980" s="3"/>
      <c r="D980" s="69"/>
      <c r="E980" s="79"/>
      <c r="F980" s="79"/>
      <c r="G980" s="80"/>
      <c r="H980" s="80"/>
      <c r="I980" s="80"/>
      <c r="J980" s="80"/>
      <c r="K980" s="97"/>
      <c r="L980" s="87"/>
      <c r="M980" s="87"/>
      <c r="N980" s="87"/>
      <c r="O980" s="74"/>
      <c r="P980" s="74"/>
      <c r="Q980" s="88"/>
      <c r="R980" s="85"/>
      <c r="S980" s="98"/>
    </row>
    <row r="981" s="67" customFormat="true" ht="18" hidden="false" customHeight="true" outlineLevel="0" collapsed="false">
      <c r="B981" s="68"/>
      <c r="C981" s="3"/>
      <c r="D981" s="69"/>
      <c r="E981" s="79"/>
      <c r="F981" s="79"/>
      <c r="G981" s="80"/>
      <c r="H981" s="80"/>
      <c r="I981" s="80"/>
      <c r="J981" s="80"/>
      <c r="K981" s="97"/>
      <c r="L981" s="87"/>
      <c r="M981" s="87"/>
      <c r="N981" s="87"/>
      <c r="O981" s="74"/>
      <c r="P981" s="74"/>
      <c r="Q981" s="88"/>
      <c r="R981" s="85"/>
      <c r="S981" s="98"/>
    </row>
    <row r="982" s="67" customFormat="true" ht="18" hidden="false" customHeight="true" outlineLevel="0" collapsed="false">
      <c r="B982" s="68"/>
      <c r="C982" s="3"/>
      <c r="D982" s="69"/>
      <c r="E982" s="79"/>
      <c r="F982" s="79"/>
      <c r="G982" s="80"/>
      <c r="H982" s="80"/>
      <c r="I982" s="80"/>
      <c r="J982" s="80"/>
      <c r="K982" s="97"/>
      <c r="L982" s="87"/>
      <c r="M982" s="87"/>
      <c r="N982" s="87"/>
      <c r="O982" s="74"/>
      <c r="P982" s="74"/>
      <c r="Q982" s="88"/>
      <c r="R982" s="85"/>
      <c r="S982" s="98"/>
    </row>
    <row r="983" s="67" customFormat="true" ht="18" hidden="false" customHeight="true" outlineLevel="0" collapsed="false">
      <c r="B983" s="68"/>
      <c r="C983" s="3"/>
      <c r="D983" s="69"/>
      <c r="E983" s="79"/>
      <c r="F983" s="79"/>
      <c r="G983" s="80"/>
      <c r="H983" s="80"/>
      <c r="I983" s="80"/>
      <c r="J983" s="80"/>
      <c r="K983" s="97"/>
      <c r="L983" s="87"/>
      <c r="M983" s="87"/>
      <c r="N983" s="87"/>
      <c r="O983" s="74"/>
      <c r="P983" s="74"/>
      <c r="Q983" s="88"/>
      <c r="R983" s="85"/>
      <c r="S983" s="98"/>
    </row>
    <row r="984" s="67" customFormat="true" ht="18" hidden="false" customHeight="true" outlineLevel="0" collapsed="false">
      <c r="B984" s="68"/>
      <c r="C984" s="3"/>
      <c r="D984" s="69"/>
      <c r="E984" s="79"/>
      <c r="F984" s="79"/>
      <c r="G984" s="80"/>
      <c r="H984" s="80"/>
      <c r="I984" s="80"/>
      <c r="J984" s="80"/>
      <c r="K984" s="97"/>
      <c r="L984" s="87"/>
      <c r="M984" s="87"/>
      <c r="N984" s="87"/>
      <c r="O984" s="74"/>
      <c r="P984" s="74"/>
      <c r="Q984" s="88"/>
      <c r="R984" s="85"/>
      <c r="S984" s="98"/>
    </row>
    <row r="985" s="67" customFormat="true" ht="18" hidden="false" customHeight="true" outlineLevel="0" collapsed="false">
      <c r="B985" s="68"/>
      <c r="C985" s="3"/>
      <c r="D985" s="69"/>
      <c r="E985" s="79"/>
      <c r="F985" s="79"/>
      <c r="G985" s="80"/>
      <c r="H985" s="80"/>
      <c r="I985" s="80"/>
      <c r="J985" s="80"/>
      <c r="K985" s="97"/>
      <c r="L985" s="87"/>
      <c r="M985" s="87"/>
      <c r="N985" s="87"/>
      <c r="O985" s="74"/>
      <c r="P985" s="74"/>
      <c r="Q985" s="88"/>
      <c r="R985" s="85"/>
      <c r="S985" s="98"/>
    </row>
    <row r="986" s="67" customFormat="true" ht="18" hidden="false" customHeight="true" outlineLevel="0" collapsed="false">
      <c r="B986" s="68"/>
      <c r="C986" s="3"/>
      <c r="D986" s="69"/>
      <c r="E986" s="79"/>
      <c r="F986" s="79"/>
      <c r="G986" s="80"/>
      <c r="H986" s="80"/>
      <c r="I986" s="80"/>
      <c r="J986" s="80"/>
      <c r="K986" s="97"/>
      <c r="L986" s="87"/>
      <c r="M986" s="87"/>
      <c r="N986" s="87"/>
      <c r="O986" s="74"/>
      <c r="P986" s="74"/>
      <c r="Q986" s="88"/>
      <c r="R986" s="85"/>
      <c r="S986" s="98"/>
    </row>
    <row r="987" s="67" customFormat="true" ht="18" hidden="false" customHeight="true" outlineLevel="0" collapsed="false">
      <c r="B987" s="68"/>
      <c r="C987" s="3"/>
      <c r="D987" s="69"/>
      <c r="E987" s="79"/>
      <c r="F987" s="79"/>
      <c r="G987" s="80"/>
      <c r="H987" s="80"/>
      <c r="I987" s="80"/>
      <c r="J987" s="80"/>
      <c r="K987" s="97"/>
      <c r="L987" s="87"/>
      <c r="M987" s="87"/>
      <c r="N987" s="87"/>
      <c r="O987" s="74"/>
      <c r="P987" s="74"/>
      <c r="Q987" s="88"/>
      <c r="R987" s="85"/>
      <c r="S987" s="98"/>
    </row>
    <row r="988" s="67" customFormat="true" ht="18" hidden="false" customHeight="true" outlineLevel="0" collapsed="false">
      <c r="B988" s="68"/>
      <c r="C988" s="3"/>
      <c r="D988" s="69"/>
      <c r="E988" s="79"/>
      <c r="F988" s="79"/>
      <c r="G988" s="80"/>
      <c r="H988" s="80"/>
      <c r="I988" s="80"/>
      <c r="J988" s="80"/>
      <c r="K988" s="97"/>
      <c r="L988" s="87"/>
      <c r="M988" s="87"/>
      <c r="N988" s="87"/>
      <c r="O988" s="74"/>
      <c r="P988" s="74"/>
      <c r="Q988" s="88"/>
      <c r="R988" s="85"/>
      <c r="S988" s="98"/>
    </row>
    <row r="989" s="67" customFormat="true" ht="18" hidden="false" customHeight="true" outlineLevel="0" collapsed="false">
      <c r="B989" s="68"/>
      <c r="C989" s="3"/>
      <c r="D989" s="69"/>
      <c r="E989" s="79"/>
      <c r="F989" s="79"/>
      <c r="G989" s="80"/>
      <c r="H989" s="80"/>
      <c r="I989" s="80"/>
      <c r="J989" s="80"/>
      <c r="K989" s="97"/>
      <c r="L989" s="87"/>
      <c r="M989" s="87"/>
      <c r="N989" s="87"/>
      <c r="O989" s="74"/>
      <c r="P989" s="74"/>
      <c r="Q989" s="88"/>
      <c r="R989" s="85"/>
      <c r="S989" s="98"/>
    </row>
    <row r="990" s="67" customFormat="true" ht="18" hidden="false" customHeight="true" outlineLevel="0" collapsed="false">
      <c r="B990" s="68"/>
      <c r="C990" s="3"/>
      <c r="D990" s="69"/>
      <c r="E990" s="79"/>
      <c r="F990" s="79"/>
      <c r="G990" s="80"/>
      <c r="H990" s="80"/>
      <c r="I990" s="80"/>
      <c r="J990" s="80"/>
      <c r="K990" s="97"/>
      <c r="L990" s="87"/>
      <c r="M990" s="87"/>
      <c r="N990" s="87"/>
      <c r="O990" s="74"/>
      <c r="P990" s="74"/>
      <c r="Q990" s="88"/>
      <c r="R990" s="85"/>
      <c r="S990" s="98"/>
    </row>
    <row r="991" s="67" customFormat="true" ht="18" hidden="false" customHeight="true" outlineLevel="0" collapsed="false">
      <c r="B991" s="68"/>
      <c r="C991" s="3"/>
      <c r="D991" s="69"/>
      <c r="E991" s="79"/>
      <c r="F991" s="79"/>
      <c r="G991" s="80"/>
      <c r="H991" s="80"/>
      <c r="I991" s="80"/>
      <c r="J991" s="80"/>
      <c r="K991" s="97"/>
      <c r="L991" s="87"/>
      <c r="M991" s="87"/>
      <c r="N991" s="87"/>
      <c r="O991" s="74"/>
      <c r="P991" s="74"/>
      <c r="Q991" s="88"/>
      <c r="R991" s="85"/>
      <c r="S991" s="98"/>
    </row>
    <row r="992" s="67" customFormat="true" ht="18" hidden="false" customHeight="true" outlineLevel="0" collapsed="false">
      <c r="B992" s="68"/>
      <c r="C992" s="3"/>
      <c r="D992" s="69"/>
      <c r="E992" s="79"/>
      <c r="F992" s="79"/>
      <c r="G992" s="80"/>
      <c r="H992" s="80"/>
      <c r="I992" s="80"/>
      <c r="J992" s="80"/>
      <c r="K992" s="97"/>
      <c r="L992" s="87"/>
      <c r="M992" s="87"/>
      <c r="N992" s="87"/>
      <c r="O992" s="74"/>
      <c r="P992" s="74"/>
      <c r="Q992" s="88"/>
      <c r="R992" s="85"/>
      <c r="S992" s="98"/>
    </row>
    <row r="993" s="67" customFormat="true" ht="18" hidden="false" customHeight="true" outlineLevel="0" collapsed="false">
      <c r="B993" s="68"/>
      <c r="C993" s="3"/>
      <c r="D993" s="69"/>
      <c r="E993" s="79"/>
      <c r="F993" s="79"/>
      <c r="G993" s="80"/>
      <c r="H993" s="80"/>
      <c r="I993" s="80"/>
      <c r="J993" s="80"/>
      <c r="K993" s="97"/>
      <c r="L993" s="87"/>
      <c r="M993" s="87"/>
      <c r="N993" s="87"/>
      <c r="O993" s="74"/>
      <c r="P993" s="74"/>
      <c r="Q993" s="88"/>
      <c r="R993" s="85"/>
      <c r="S993" s="98"/>
    </row>
    <row r="994" s="67" customFormat="true" ht="18" hidden="false" customHeight="true" outlineLevel="0" collapsed="false">
      <c r="B994" s="68"/>
      <c r="C994" s="3"/>
      <c r="D994" s="69"/>
      <c r="E994" s="79"/>
      <c r="F994" s="79"/>
      <c r="G994" s="80"/>
      <c r="H994" s="80"/>
      <c r="I994" s="80"/>
      <c r="J994" s="80"/>
      <c r="K994" s="97"/>
      <c r="L994" s="87"/>
      <c r="M994" s="87"/>
      <c r="N994" s="87"/>
      <c r="O994" s="74"/>
      <c r="P994" s="74"/>
      <c r="Q994" s="88"/>
      <c r="R994" s="85"/>
      <c r="S994" s="98"/>
    </row>
    <row r="995" s="67" customFormat="true" ht="18" hidden="false" customHeight="true" outlineLevel="0" collapsed="false">
      <c r="B995" s="68"/>
      <c r="C995" s="3"/>
      <c r="D995" s="69"/>
      <c r="E995" s="79"/>
      <c r="F995" s="79"/>
      <c r="G995" s="80"/>
      <c r="H995" s="80"/>
      <c r="I995" s="80"/>
      <c r="J995" s="80"/>
      <c r="K995" s="97"/>
      <c r="L995" s="87"/>
      <c r="M995" s="87"/>
      <c r="N995" s="87"/>
      <c r="O995" s="74"/>
      <c r="P995" s="74"/>
      <c r="Q995" s="88"/>
      <c r="R995" s="85"/>
      <c r="S995" s="98"/>
    </row>
    <row r="996" s="67" customFormat="true" ht="18" hidden="false" customHeight="true" outlineLevel="0" collapsed="false">
      <c r="B996" s="68"/>
      <c r="C996" s="3"/>
      <c r="D996" s="69"/>
      <c r="E996" s="79"/>
      <c r="F996" s="79"/>
      <c r="G996" s="80"/>
      <c r="H996" s="80"/>
      <c r="I996" s="80"/>
      <c r="J996" s="80"/>
      <c r="K996" s="97"/>
      <c r="L996" s="87"/>
      <c r="M996" s="87"/>
      <c r="N996" s="87"/>
      <c r="O996" s="74"/>
      <c r="P996" s="74"/>
      <c r="Q996" s="88"/>
      <c r="R996" s="85"/>
      <c r="S996" s="98"/>
    </row>
    <row r="997" s="67" customFormat="true" ht="18" hidden="false" customHeight="true" outlineLevel="0" collapsed="false">
      <c r="B997" s="68"/>
      <c r="C997" s="3"/>
      <c r="D997" s="69"/>
      <c r="E997" s="79"/>
      <c r="F997" s="79"/>
      <c r="G997" s="80"/>
      <c r="H997" s="80"/>
      <c r="I997" s="80"/>
      <c r="J997" s="80"/>
      <c r="K997" s="97"/>
      <c r="L997" s="87"/>
      <c r="M997" s="87"/>
      <c r="N997" s="87"/>
      <c r="O997" s="74"/>
      <c r="P997" s="74"/>
      <c r="Q997" s="88"/>
      <c r="R997" s="85"/>
      <c r="S997" s="98"/>
    </row>
    <row r="998" s="67" customFormat="true" ht="18" hidden="false" customHeight="true" outlineLevel="0" collapsed="false">
      <c r="B998" s="68"/>
      <c r="C998" s="3"/>
      <c r="D998" s="69"/>
      <c r="E998" s="79"/>
      <c r="F998" s="79"/>
      <c r="G998" s="80"/>
      <c r="H998" s="80"/>
      <c r="I998" s="80"/>
      <c r="J998" s="80"/>
      <c r="K998" s="97"/>
      <c r="L998" s="87"/>
      <c r="M998" s="87"/>
      <c r="N998" s="87"/>
      <c r="O998" s="74"/>
      <c r="P998" s="74"/>
      <c r="Q998" s="88"/>
      <c r="R998" s="85"/>
      <c r="S998" s="98"/>
    </row>
    <row r="999" s="67" customFormat="true" ht="18" hidden="false" customHeight="true" outlineLevel="0" collapsed="false">
      <c r="B999" s="68"/>
      <c r="C999" s="3"/>
      <c r="D999" s="69"/>
      <c r="E999" s="79"/>
      <c r="F999" s="79"/>
      <c r="G999" s="80"/>
      <c r="H999" s="80"/>
      <c r="I999" s="80"/>
      <c r="J999" s="80"/>
      <c r="K999" s="97"/>
      <c r="L999" s="87"/>
      <c r="M999" s="87"/>
      <c r="N999" s="87"/>
      <c r="O999" s="74"/>
      <c r="P999" s="74"/>
      <c r="Q999" s="88"/>
      <c r="R999" s="85"/>
      <c r="S999" s="98"/>
    </row>
    <row r="1000" s="67" customFormat="true" ht="18" hidden="false" customHeight="true" outlineLevel="0" collapsed="false">
      <c r="B1000" s="68"/>
      <c r="C1000" s="3"/>
      <c r="D1000" s="69"/>
      <c r="E1000" s="79"/>
      <c r="F1000" s="79"/>
      <c r="G1000" s="80"/>
      <c r="H1000" s="80"/>
      <c r="I1000" s="80"/>
      <c r="J1000" s="80"/>
      <c r="K1000" s="97"/>
      <c r="L1000" s="87"/>
      <c r="M1000" s="87"/>
      <c r="N1000" s="87"/>
      <c r="O1000" s="74"/>
      <c r="P1000" s="74"/>
      <c r="Q1000" s="88"/>
      <c r="R1000" s="85"/>
      <c r="S1000" s="98"/>
    </row>
    <row r="1001" s="67" customFormat="true" ht="18" hidden="false" customHeight="true" outlineLevel="0" collapsed="false">
      <c r="B1001" s="68"/>
      <c r="C1001" s="3"/>
      <c r="D1001" s="69"/>
      <c r="E1001" s="79"/>
      <c r="F1001" s="79"/>
      <c r="G1001" s="80"/>
      <c r="H1001" s="80"/>
      <c r="I1001" s="80"/>
      <c r="J1001" s="80"/>
      <c r="K1001" s="97"/>
      <c r="L1001" s="87"/>
      <c r="M1001" s="87"/>
      <c r="N1001" s="87"/>
      <c r="O1001" s="74"/>
      <c r="P1001" s="74"/>
      <c r="Q1001" s="88"/>
      <c r="R1001" s="85"/>
      <c r="S1001" s="98"/>
    </row>
    <row r="1002" s="67" customFormat="true" ht="18" hidden="false" customHeight="true" outlineLevel="0" collapsed="false">
      <c r="B1002" s="68"/>
      <c r="C1002" s="3"/>
      <c r="D1002" s="69"/>
      <c r="E1002" s="79"/>
      <c r="F1002" s="79"/>
      <c r="G1002" s="80"/>
      <c r="H1002" s="80"/>
      <c r="I1002" s="80"/>
      <c r="J1002" s="80"/>
      <c r="K1002" s="97"/>
      <c r="L1002" s="87"/>
      <c r="M1002" s="87"/>
      <c r="N1002" s="87"/>
      <c r="O1002" s="74"/>
      <c r="P1002" s="74"/>
      <c r="Q1002" s="88"/>
      <c r="R1002" s="85"/>
      <c r="S1002" s="98"/>
    </row>
    <row r="1003" s="67" customFormat="true" ht="18" hidden="false" customHeight="true" outlineLevel="0" collapsed="false">
      <c r="B1003" s="68"/>
      <c r="C1003" s="3"/>
      <c r="D1003" s="69"/>
      <c r="E1003" s="79"/>
      <c r="F1003" s="79"/>
      <c r="G1003" s="80"/>
      <c r="H1003" s="80"/>
      <c r="I1003" s="80"/>
      <c r="J1003" s="80"/>
      <c r="K1003" s="97"/>
      <c r="L1003" s="87"/>
      <c r="M1003" s="87"/>
      <c r="N1003" s="87"/>
      <c r="O1003" s="74"/>
      <c r="P1003" s="74"/>
      <c r="Q1003" s="88"/>
      <c r="R1003" s="85"/>
      <c r="S1003" s="98"/>
    </row>
    <row r="1004" s="67" customFormat="true" ht="18" hidden="false" customHeight="true" outlineLevel="0" collapsed="false">
      <c r="B1004" s="68"/>
      <c r="C1004" s="3"/>
      <c r="D1004" s="69"/>
      <c r="E1004" s="79"/>
      <c r="F1004" s="79"/>
      <c r="G1004" s="80"/>
      <c r="H1004" s="80"/>
      <c r="I1004" s="80"/>
      <c r="J1004" s="80"/>
      <c r="K1004" s="97"/>
      <c r="L1004" s="87"/>
      <c r="M1004" s="87"/>
      <c r="N1004" s="87"/>
      <c r="O1004" s="74"/>
      <c r="P1004" s="74"/>
      <c r="Q1004" s="88"/>
      <c r="R1004" s="85"/>
      <c r="S1004" s="98"/>
    </row>
    <row r="1005" s="67" customFormat="true" ht="18" hidden="false" customHeight="true" outlineLevel="0" collapsed="false">
      <c r="B1005" s="68"/>
      <c r="C1005" s="3"/>
      <c r="D1005" s="69"/>
      <c r="E1005" s="79"/>
      <c r="F1005" s="79"/>
      <c r="G1005" s="80"/>
      <c r="H1005" s="80"/>
      <c r="I1005" s="80"/>
      <c r="J1005" s="80"/>
      <c r="K1005" s="97"/>
      <c r="L1005" s="87"/>
      <c r="M1005" s="87"/>
      <c r="N1005" s="87"/>
      <c r="O1005" s="74"/>
      <c r="P1005" s="74"/>
      <c r="Q1005" s="88"/>
      <c r="R1005" s="85"/>
      <c r="S1005" s="98"/>
    </row>
    <row r="1006" s="67" customFormat="true" ht="18" hidden="false" customHeight="true" outlineLevel="0" collapsed="false">
      <c r="B1006" s="68"/>
      <c r="C1006" s="3"/>
      <c r="D1006" s="69"/>
      <c r="E1006" s="79"/>
      <c r="F1006" s="79"/>
      <c r="G1006" s="80"/>
      <c r="H1006" s="80"/>
      <c r="I1006" s="80"/>
      <c r="J1006" s="80"/>
      <c r="K1006" s="97"/>
      <c r="L1006" s="87"/>
      <c r="M1006" s="87"/>
      <c r="N1006" s="87"/>
      <c r="O1006" s="74"/>
      <c r="P1006" s="74"/>
      <c r="Q1006" s="88"/>
      <c r="R1006" s="85"/>
      <c r="S1006" s="98"/>
    </row>
    <row r="1007" s="67" customFormat="true" ht="18" hidden="false" customHeight="true" outlineLevel="0" collapsed="false">
      <c r="B1007" s="68"/>
      <c r="C1007" s="3"/>
      <c r="D1007" s="69"/>
      <c r="E1007" s="79"/>
      <c r="F1007" s="79"/>
      <c r="G1007" s="80"/>
      <c r="H1007" s="80"/>
      <c r="I1007" s="80"/>
      <c r="J1007" s="80"/>
      <c r="K1007" s="97"/>
      <c r="L1007" s="87"/>
      <c r="M1007" s="87"/>
      <c r="N1007" s="87"/>
      <c r="O1007" s="74"/>
      <c r="P1007" s="74"/>
      <c r="Q1007" s="88"/>
      <c r="R1007" s="85"/>
      <c r="S1007" s="98"/>
    </row>
    <row r="1008" s="67" customFormat="true" ht="18" hidden="false" customHeight="true" outlineLevel="0" collapsed="false">
      <c r="B1008" s="68"/>
      <c r="C1008" s="3"/>
      <c r="D1008" s="69"/>
      <c r="E1008" s="79"/>
      <c r="F1008" s="79"/>
      <c r="G1008" s="80"/>
      <c r="H1008" s="80"/>
      <c r="I1008" s="80"/>
      <c r="J1008" s="80"/>
      <c r="K1008" s="97"/>
      <c r="L1008" s="87"/>
      <c r="M1008" s="87"/>
      <c r="N1008" s="87"/>
      <c r="O1008" s="74"/>
      <c r="P1008" s="74"/>
      <c r="Q1008" s="88"/>
      <c r="R1008" s="85"/>
      <c r="S1008" s="98"/>
    </row>
    <row r="1009" s="67" customFormat="true" ht="18" hidden="false" customHeight="true" outlineLevel="0" collapsed="false">
      <c r="B1009" s="68"/>
      <c r="C1009" s="3"/>
      <c r="D1009" s="69"/>
      <c r="E1009" s="79"/>
      <c r="F1009" s="79"/>
      <c r="G1009" s="80"/>
      <c r="H1009" s="80"/>
      <c r="I1009" s="80"/>
      <c r="J1009" s="80"/>
      <c r="K1009" s="97"/>
      <c r="L1009" s="87"/>
      <c r="M1009" s="87"/>
      <c r="N1009" s="87"/>
      <c r="O1009" s="74"/>
      <c r="P1009" s="74"/>
      <c r="Q1009" s="88"/>
      <c r="R1009" s="85"/>
      <c r="S1009" s="98"/>
    </row>
    <row r="1010" s="67" customFormat="true" ht="18" hidden="false" customHeight="true" outlineLevel="0" collapsed="false">
      <c r="B1010" s="68"/>
      <c r="C1010" s="3"/>
      <c r="D1010" s="69"/>
      <c r="E1010" s="79"/>
      <c r="F1010" s="79"/>
      <c r="G1010" s="80"/>
      <c r="H1010" s="80"/>
      <c r="I1010" s="80"/>
      <c r="J1010" s="80"/>
      <c r="K1010" s="97"/>
      <c r="L1010" s="87"/>
      <c r="M1010" s="87"/>
      <c r="N1010" s="87"/>
      <c r="O1010" s="74"/>
      <c r="P1010" s="74"/>
      <c r="Q1010" s="88"/>
      <c r="R1010" s="85"/>
      <c r="S1010" s="98"/>
    </row>
    <row r="1011" s="67" customFormat="true" ht="18" hidden="false" customHeight="true" outlineLevel="0" collapsed="false">
      <c r="B1011" s="68"/>
      <c r="C1011" s="3"/>
      <c r="D1011" s="69"/>
      <c r="E1011" s="79"/>
      <c r="F1011" s="79"/>
      <c r="G1011" s="80"/>
      <c r="H1011" s="80"/>
      <c r="I1011" s="80"/>
      <c r="J1011" s="80"/>
      <c r="K1011" s="97"/>
      <c r="L1011" s="87"/>
      <c r="M1011" s="87"/>
      <c r="N1011" s="87"/>
      <c r="O1011" s="74"/>
      <c r="P1011" s="74"/>
      <c r="Q1011" s="88"/>
      <c r="R1011" s="85"/>
      <c r="S1011" s="98"/>
    </row>
    <row r="1012" s="67" customFormat="true" ht="18" hidden="false" customHeight="true" outlineLevel="0" collapsed="false">
      <c r="B1012" s="68"/>
      <c r="C1012" s="3"/>
      <c r="D1012" s="69"/>
      <c r="E1012" s="79"/>
      <c r="F1012" s="79"/>
      <c r="G1012" s="80"/>
      <c r="H1012" s="80"/>
      <c r="I1012" s="80"/>
      <c r="J1012" s="80"/>
      <c r="K1012" s="97"/>
      <c r="L1012" s="87"/>
      <c r="M1012" s="87"/>
      <c r="N1012" s="87"/>
      <c r="O1012" s="74"/>
      <c r="P1012" s="74"/>
      <c r="Q1012" s="88"/>
      <c r="R1012" s="85"/>
      <c r="S1012" s="98"/>
    </row>
    <row r="1013" s="67" customFormat="true" ht="18" hidden="false" customHeight="true" outlineLevel="0" collapsed="false">
      <c r="B1013" s="68"/>
      <c r="C1013" s="3"/>
      <c r="D1013" s="69"/>
      <c r="E1013" s="79"/>
      <c r="F1013" s="79"/>
      <c r="G1013" s="80"/>
      <c r="H1013" s="80"/>
      <c r="I1013" s="80"/>
      <c r="J1013" s="80"/>
      <c r="K1013" s="97"/>
      <c r="L1013" s="87"/>
      <c r="M1013" s="87"/>
      <c r="N1013" s="87"/>
      <c r="O1013" s="74"/>
      <c r="P1013" s="74"/>
      <c r="Q1013" s="88"/>
      <c r="R1013" s="85"/>
      <c r="S1013" s="98"/>
    </row>
    <row r="1014" s="67" customFormat="true" ht="18" hidden="false" customHeight="true" outlineLevel="0" collapsed="false">
      <c r="B1014" s="68"/>
      <c r="C1014" s="3"/>
      <c r="D1014" s="69"/>
      <c r="E1014" s="79"/>
      <c r="F1014" s="79"/>
      <c r="G1014" s="80"/>
      <c r="H1014" s="80"/>
      <c r="I1014" s="80"/>
      <c r="J1014" s="80"/>
      <c r="K1014" s="97"/>
      <c r="L1014" s="87"/>
      <c r="M1014" s="87"/>
      <c r="N1014" s="87"/>
      <c r="O1014" s="74"/>
      <c r="P1014" s="74"/>
      <c r="Q1014" s="88"/>
      <c r="R1014" s="85"/>
      <c r="S1014" s="98"/>
    </row>
    <row r="1015" s="67" customFormat="true" ht="18" hidden="false" customHeight="true" outlineLevel="0" collapsed="false">
      <c r="B1015" s="68"/>
      <c r="C1015" s="3"/>
      <c r="D1015" s="69"/>
      <c r="E1015" s="79"/>
      <c r="F1015" s="79"/>
      <c r="G1015" s="80"/>
      <c r="H1015" s="80"/>
      <c r="I1015" s="80"/>
      <c r="J1015" s="80"/>
      <c r="K1015" s="97"/>
      <c r="L1015" s="87"/>
      <c r="M1015" s="87"/>
      <c r="N1015" s="87"/>
      <c r="O1015" s="74"/>
      <c r="P1015" s="74"/>
      <c r="Q1015" s="88"/>
      <c r="R1015" s="85"/>
      <c r="S1015" s="98"/>
    </row>
    <row r="1016" s="67" customFormat="true" ht="18" hidden="false" customHeight="true" outlineLevel="0" collapsed="false">
      <c r="B1016" s="68"/>
      <c r="C1016" s="3"/>
      <c r="D1016" s="69"/>
      <c r="E1016" s="79"/>
      <c r="F1016" s="79"/>
      <c r="G1016" s="80"/>
      <c r="H1016" s="80"/>
      <c r="I1016" s="80"/>
      <c r="J1016" s="80"/>
      <c r="K1016" s="97"/>
      <c r="L1016" s="87"/>
      <c r="M1016" s="87"/>
      <c r="N1016" s="87"/>
      <c r="O1016" s="74"/>
      <c r="P1016" s="74"/>
      <c r="Q1016" s="88"/>
      <c r="R1016" s="85"/>
      <c r="S1016" s="98"/>
    </row>
    <row r="1017" s="67" customFormat="true" ht="18" hidden="false" customHeight="true" outlineLevel="0" collapsed="false">
      <c r="B1017" s="68"/>
      <c r="C1017" s="3"/>
      <c r="D1017" s="69"/>
      <c r="E1017" s="79"/>
      <c r="F1017" s="79"/>
      <c r="G1017" s="80"/>
      <c r="H1017" s="80"/>
      <c r="I1017" s="80"/>
      <c r="J1017" s="80"/>
      <c r="K1017" s="97"/>
      <c r="L1017" s="87"/>
      <c r="M1017" s="87"/>
      <c r="N1017" s="87"/>
      <c r="O1017" s="74"/>
      <c r="P1017" s="74"/>
      <c r="Q1017" s="88"/>
      <c r="R1017" s="85"/>
      <c r="S1017" s="98"/>
    </row>
    <row r="1018" s="67" customFormat="true" ht="18" hidden="false" customHeight="true" outlineLevel="0" collapsed="false">
      <c r="B1018" s="68"/>
      <c r="C1018" s="3"/>
      <c r="D1018" s="69"/>
      <c r="E1018" s="79"/>
      <c r="F1018" s="79"/>
      <c r="G1018" s="80"/>
      <c r="H1018" s="80"/>
      <c r="I1018" s="80"/>
      <c r="J1018" s="80"/>
      <c r="K1018" s="97"/>
      <c r="L1018" s="87"/>
      <c r="M1018" s="87"/>
      <c r="N1018" s="87"/>
      <c r="O1018" s="74"/>
      <c r="P1018" s="74"/>
      <c r="Q1018" s="88"/>
      <c r="R1018" s="85"/>
      <c r="S1018" s="98"/>
    </row>
    <row r="1019" s="67" customFormat="true" ht="18" hidden="false" customHeight="true" outlineLevel="0" collapsed="false">
      <c r="B1019" s="68"/>
      <c r="C1019" s="3"/>
      <c r="D1019" s="69"/>
      <c r="E1019" s="79"/>
      <c r="F1019" s="79"/>
      <c r="G1019" s="80"/>
      <c r="H1019" s="80"/>
      <c r="I1019" s="80"/>
      <c r="J1019" s="80"/>
      <c r="K1019" s="97"/>
      <c r="L1019" s="87"/>
      <c r="M1019" s="87"/>
      <c r="N1019" s="87"/>
      <c r="O1019" s="74"/>
      <c r="P1019" s="74"/>
      <c r="Q1019" s="88"/>
      <c r="R1019" s="85"/>
      <c r="S1019" s="98"/>
    </row>
    <row r="1020" s="67" customFormat="true" ht="18" hidden="false" customHeight="true" outlineLevel="0" collapsed="false">
      <c r="B1020" s="68"/>
      <c r="C1020" s="3"/>
      <c r="D1020" s="69"/>
      <c r="E1020" s="79"/>
      <c r="F1020" s="79"/>
      <c r="G1020" s="80"/>
      <c r="H1020" s="80"/>
      <c r="I1020" s="80"/>
      <c r="J1020" s="80"/>
      <c r="K1020" s="97"/>
      <c r="L1020" s="87"/>
      <c r="M1020" s="87"/>
      <c r="N1020" s="87"/>
      <c r="O1020" s="74"/>
      <c r="P1020" s="74"/>
      <c r="Q1020" s="88"/>
      <c r="R1020" s="85"/>
      <c r="S1020" s="98"/>
    </row>
    <row r="1021" s="67" customFormat="true" ht="18" hidden="false" customHeight="true" outlineLevel="0" collapsed="false">
      <c r="B1021" s="68"/>
      <c r="C1021" s="3"/>
      <c r="D1021" s="69"/>
      <c r="E1021" s="79"/>
      <c r="F1021" s="79"/>
      <c r="G1021" s="80"/>
      <c r="H1021" s="80"/>
      <c r="I1021" s="80"/>
      <c r="J1021" s="80"/>
      <c r="K1021" s="97"/>
      <c r="L1021" s="87"/>
      <c r="M1021" s="87"/>
      <c r="N1021" s="87"/>
      <c r="O1021" s="74"/>
      <c r="P1021" s="74"/>
      <c r="Q1021" s="88"/>
      <c r="R1021" s="85"/>
      <c r="S1021" s="98"/>
    </row>
    <row r="1022" s="67" customFormat="true" ht="18" hidden="false" customHeight="true" outlineLevel="0" collapsed="false">
      <c r="B1022" s="68"/>
      <c r="C1022" s="3"/>
      <c r="D1022" s="69"/>
      <c r="E1022" s="79"/>
      <c r="F1022" s="79"/>
      <c r="G1022" s="80"/>
      <c r="H1022" s="80"/>
      <c r="I1022" s="80"/>
      <c r="J1022" s="80"/>
      <c r="K1022" s="97"/>
      <c r="L1022" s="87"/>
      <c r="M1022" s="87"/>
      <c r="N1022" s="87"/>
      <c r="O1022" s="74"/>
      <c r="P1022" s="74"/>
      <c r="Q1022" s="88"/>
      <c r="R1022" s="85"/>
      <c r="S1022" s="98"/>
    </row>
    <row r="1023" s="67" customFormat="true" ht="18" hidden="false" customHeight="true" outlineLevel="0" collapsed="false">
      <c r="B1023" s="68"/>
      <c r="C1023" s="3"/>
      <c r="D1023" s="69"/>
      <c r="E1023" s="79"/>
      <c r="F1023" s="79"/>
      <c r="G1023" s="80"/>
      <c r="H1023" s="80"/>
      <c r="I1023" s="80"/>
      <c r="J1023" s="80"/>
      <c r="K1023" s="97"/>
      <c r="L1023" s="87"/>
      <c r="M1023" s="87"/>
      <c r="N1023" s="87"/>
      <c r="O1023" s="74"/>
      <c r="P1023" s="74"/>
      <c r="Q1023" s="88"/>
      <c r="R1023" s="85"/>
      <c r="S1023" s="98"/>
    </row>
    <row r="1024" s="67" customFormat="true" ht="18" hidden="false" customHeight="true" outlineLevel="0" collapsed="false">
      <c r="B1024" s="68"/>
      <c r="C1024" s="3"/>
      <c r="D1024" s="69"/>
      <c r="E1024" s="79"/>
      <c r="F1024" s="79"/>
      <c r="G1024" s="80"/>
      <c r="H1024" s="80"/>
      <c r="I1024" s="80"/>
      <c r="J1024" s="80"/>
      <c r="K1024" s="97"/>
      <c r="L1024" s="87"/>
      <c r="M1024" s="87"/>
      <c r="N1024" s="87"/>
      <c r="O1024" s="74"/>
      <c r="P1024" s="74"/>
      <c r="Q1024" s="88"/>
      <c r="R1024" s="85"/>
      <c r="S1024" s="98"/>
    </row>
    <row r="1025" s="67" customFormat="true" ht="18" hidden="false" customHeight="true" outlineLevel="0" collapsed="false">
      <c r="B1025" s="68"/>
      <c r="C1025" s="3"/>
      <c r="D1025" s="69"/>
      <c r="E1025" s="79"/>
      <c r="F1025" s="79"/>
      <c r="G1025" s="80"/>
      <c r="H1025" s="80"/>
      <c r="I1025" s="80"/>
      <c r="J1025" s="80"/>
      <c r="K1025" s="97"/>
      <c r="L1025" s="87"/>
      <c r="M1025" s="87"/>
      <c r="N1025" s="87"/>
      <c r="O1025" s="74"/>
      <c r="P1025" s="74"/>
      <c r="Q1025" s="88"/>
      <c r="R1025" s="85"/>
      <c r="S1025" s="98"/>
    </row>
    <row r="1026" s="67" customFormat="true" ht="18" hidden="false" customHeight="true" outlineLevel="0" collapsed="false">
      <c r="B1026" s="68"/>
      <c r="C1026" s="3"/>
      <c r="D1026" s="69"/>
      <c r="E1026" s="79"/>
      <c r="F1026" s="79"/>
      <c r="G1026" s="80"/>
      <c r="H1026" s="80"/>
      <c r="I1026" s="80"/>
      <c r="J1026" s="80"/>
      <c r="K1026" s="97"/>
      <c r="L1026" s="87"/>
      <c r="M1026" s="87"/>
      <c r="N1026" s="87"/>
      <c r="O1026" s="74"/>
      <c r="P1026" s="74"/>
      <c r="Q1026" s="88"/>
      <c r="R1026" s="85"/>
      <c r="S1026" s="98"/>
    </row>
    <row r="1027" s="67" customFormat="true" ht="18" hidden="false" customHeight="true" outlineLevel="0" collapsed="false">
      <c r="B1027" s="68"/>
      <c r="C1027" s="3"/>
      <c r="D1027" s="69"/>
      <c r="E1027" s="79"/>
      <c r="F1027" s="79"/>
      <c r="G1027" s="80"/>
      <c r="H1027" s="80"/>
      <c r="I1027" s="80"/>
      <c r="J1027" s="80"/>
      <c r="K1027" s="97"/>
      <c r="L1027" s="87"/>
      <c r="M1027" s="87"/>
      <c r="N1027" s="87"/>
      <c r="O1027" s="74"/>
      <c r="P1027" s="74"/>
      <c r="Q1027" s="88"/>
      <c r="R1027" s="85"/>
      <c r="S1027" s="98"/>
    </row>
    <row r="1028" s="67" customFormat="true" ht="18" hidden="false" customHeight="true" outlineLevel="0" collapsed="false">
      <c r="B1028" s="68"/>
      <c r="C1028" s="3"/>
      <c r="D1028" s="69"/>
      <c r="E1028" s="79"/>
      <c r="F1028" s="79"/>
      <c r="G1028" s="80"/>
      <c r="H1028" s="80"/>
      <c r="I1028" s="80"/>
      <c r="J1028" s="80"/>
      <c r="K1028" s="97"/>
      <c r="L1028" s="87"/>
      <c r="M1028" s="87"/>
      <c r="N1028" s="87"/>
      <c r="O1028" s="74"/>
      <c r="P1028" s="74"/>
      <c r="Q1028" s="88"/>
      <c r="R1028" s="85"/>
      <c r="S1028" s="98"/>
    </row>
    <row r="1029" s="67" customFormat="true" ht="18" hidden="false" customHeight="true" outlineLevel="0" collapsed="false">
      <c r="B1029" s="68"/>
      <c r="C1029" s="3"/>
      <c r="D1029" s="69"/>
      <c r="E1029" s="79"/>
      <c r="F1029" s="79"/>
      <c r="G1029" s="80"/>
      <c r="H1029" s="80"/>
      <c r="I1029" s="80"/>
      <c r="J1029" s="80"/>
      <c r="K1029" s="97"/>
      <c r="L1029" s="87"/>
      <c r="M1029" s="87"/>
      <c r="N1029" s="87"/>
      <c r="O1029" s="74"/>
      <c r="P1029" s="74"/>
      <c r="Q1029" s="88"/>
      <c r="R1029" s="85"/>
      <c r="S1029" s="98"/>
    </row>
    <row r="1030" s="67" customFormat="true" ht="18" hidden="false" customHeight="true" outlineLevel="0" collapsed="false">
      <c r="B1030" s="68"/>
      <c r="C1030" s="3"/>
      <c r="D1030" s="69"/>
      <c r="E1030" s="79"/>
      <c r="F1030" s="79"/>
      <c r="G1030" s="80"/>
      <c r="H1030" s="80"/>
      <c r="I1030" s="80"/>
      <c r="J1030" s="80"/>
      <c r="K1030" s="97"/>
      <c r="L1030" s="87"/>
      <c r="M1030" s="87"/>
      <c r="N1030" s="87"/>
      <c r="O1030" s="74"/>
      <c r="P1030" s="74"/>
      <c r="Q1030" s="88"/>
      <c r="R1030" s="85"/>
      <c r="S1030" s="98"/>
    </row>
    <row r="1031" s="67" customFormat="true" ht="18" hidden="false" customHeight="true" outlineLevel="0" collapsed="false">
      <c r="B1031" s="68"/>
      <c r="C1031" s="3"/>
      <c r="D1031" s="69"/>
      <c r="E1031" s="79"/>
      <c r="F1031" s="79"/>
      <c r="G1031" s="80"/>
      <c r="H1031" s="80"/>
      <c r="I1031" s="80"/>
      <c r="J1031" s="80"/>
      <c r="K1031" s="97"/>
      <c r="L1031" s="87"/>
      <c r="M1031" s="87"/>
      <c r="N1031" s="87"/>
      <c r="O1031" s="74"/>
      <c r="P1031" s="74"/>
      <c r="Q1031" s="88"/>
      <c r="R1031" s="85"/>
      <c r="S1031" s="98"/>
    </row>
    <row r="1032" s="67" customFormat="true" ht="18" hidden="false" customHeight="true" outlineLevel="0" collapsed="false">
      <c r="B1032" s="68"/>
      <c r="C1032" s="3"/>
      <c r="D1032" s="69"/>
      <c r="E1032" s="79"/>
      <c r="F1032" s="79"/>
      <c r="G1032" s="80"/>
      <c r="H1032" s="80"/>
      <c r="I1032" s="80"/>
      <c r="J1032" s="80"/>
      <c r="K1032" s="97"/>
      <c r="L1032" s="87"/>
      <c r="M1032" s="87"/>
      <c r="N1032" s="87"/>
      <c r="O1032" s="74"/>
      <c r="P1032" s="74"/>
      <c r="Q1032" s="88"/>
      <c r="R1032" s="85"/>
      <c r="S1032" s="98"/>
    </row>
    <row r="1033" s="67" customFormat="true" ht="18" hidden="false" customHeight="true" outlineLevel="0" collapsed="false">
      <c r="B1033" s="68"/>
      <c r="C1033" s="3"/>
      <c r="D1033" s="69"/>
      <c r="E1033" s="79"/>
      <c r="F1033" s="79"/>
      <c r="G1033" s="80"/>
      <c r="H1033" s="80"/>
      <c r="I1033" s="80"/>
      <c r="J1033" s="80"/>
      <c r="K1033" s="97"/>
      <c r="L1033" s="87"/>
      <c r="M1033" s="87"/>
      <c r="N1033" s="87"/>
      <c r="O1033" s="74"/>
      <c r="P1033" s="74"/>
      <c r="Q1033" s="88"/>
      <c r="R1033" s="85"/>
      <c r="S1033" s="98"/>
    </row>
    <row r="1034" s="67" customFormat="true" ht="18" hidden="false" customHeight="true" outlineLevel="0" collapsed="false">
      <c r="B1034" s="68"/>
      <c r="C1034" s="3"/>
      <c r="D1034" s="69"/>
      <c r="E1034" s="79"/>
      <c r="F1034" s="79"/>
      <c r="G1034" s="80"/>
      <c r="H1034" s="80"/>
      <c r="I1034" s="80"/>
      <c r="J1034" s="80"/>
      <c r="K1034" s="97"/>
      <c r="L1034" s="87"/>
      <c r="M1034" s="87"/>
      <c r="N1034" s="87"/>
      <c r="O1034" s="74"/>
      <c r="P1034" s="74"/>
      <c r="Q1034" s="88"/>
      <c r="R1034" s="85"/>
      <c r="S1034" s="98"/>
    </row>
    <row r="1035" s="67" customFormat="true" ht="18" hidden="false" customHeight="true" outlineLevel="0" collapsed="false">
      <c r="B1035" s="68"/>
      <c r="C1035" s="3"/>
      <c r="D1035" s="69"/>
      <c r="E1035" s="79"/>
      <c r="F1035" s="79"/>
      <c r="G1035" s="80"/>
      <c r="H1035" s="80"/>
      <c r="I1035" s="80"/>
      <c r="J1035" s="80"/>
      <c r="K1035" s="97"/>
      <c r="L1035" s="87"/>
      <c r="M1035" s="87"/>
      <c r="N1035" s="87"/>
      <c r="O1035" s="74"/>
      <c r="P1035" s="74"/>
      <c r="Q1035" s="88"/>
      <c r="R1035" s="85"/>
      <c r="S1035" s="98"/>
    </row>
    <row r="1036" s="67" customFormat="true" ht="18" hidden="false" customHeight="true" outlineLevel="0" collapsed="false">
      <c r="B1036" s="68"/>
      <c r="C1036" s="3"/>
      <c r="D1036" s="69"/>
      <c r="E1036" s="79"/>
      <c r="F1036" s="79"/>
      <c r="G1036" s="80"/>
      <c r="H1036" s="80"/>
      <c r="I1036" s="80"/>
      <c r="J1036" s="80"/>
      <c r="K1036" s="97"/>
      <c r="L1036" s="87"/>
      <c r="M1036" s="87"/>
      <c r="N1036" s="87"/>
      <c r="O1036" s="74"/>
      <c r="P1036" s="74"/>
      <c r="Q1036" s="88"/>
      <c r="R1036" s="85"/>
      <c r="S1036" s="98"/>
    </row>
    <row r="1037" s="67" customFormat="true" ht="18" hidden="false" customHeight="true" outlineLevel="0" collapsed="false">
      <c r="B1037" s="68"/>
      <c r="C1037" s="3"/>
      <c r="D1037" s="69"/>
      <c r="E1037" s="79"/>
      <c r="F1037" s="79"/>
      <c r="G1037" s="80"/>
      <c r="H1037" s="80"/>
      <c r="I1037" s="80"/>
      <c r="J1037" s="80"/>
      <c r="K1037" s="97"/>
      <c r="L1037" s="87"/>
      <c r="M1037" s="87"/>
      <c r="N1037" s="87"/>
      <c r="O1037" s="74"/>
      <c r="P1037" s="74"/>
      <c r="Q1037" s="88"/>
      <c r="R1037" s="85"/>
      <c r="S1037" s="98"/>
    </row>
    <row r="1038" s="67" customFormat="true" ht="18" hidden="false" customHeight="true" outlineLevel="0" collapsed="false">
      <c r="B1038" s="68"/>
      <c r="C1038" s="3"/>
      <c r="D1038" s="69"/>
      <c r="E1038" s="79"/>
      <c r="F1038" s="79"/>
      <c r="G1038" s="80"/>
      <c r="H1038" s="80"/>
      <c r="I1038" s="80"/>
      <c r="J1038" s="80"/>
      <c r="K1038" s="97"/>
      <c r="L1038" s="87"/>
      <c r="M1038" s="87"/>
      <c r="N1038" s="87"/>
      <c r="O1038" s="74"/>
      <c r="P1038" s="74"/>
      <c r="Q1038" s="88"/>
      <c r="R1038" s="85"/>
      <c r="S1038" s="98"/>
    </row>
    <row r="1039" s="67" customFormat="true" ht="18" hidden="false" customHeight="true" outlineLevel="0" collapsed="false">
      <c r="B1039" s="68"/>
      <c r="C1039" s="3"/>
      <c r="D1039" s="69"/>
      <c r="E1039" s="79"/>
      <c r="F1039" s="79"/>
      <c r="G1039" s="80"/>
      <c r="H1039" s="80"/>
      <c r="I1039" s="80"/>
      <c r="J1039" s="80"/>
      <c r="K1039" s="97"/>
      <c r="L1039" s="87"/>
      <c r="M1039" s="87"/>
      <c r="N1039" s="87"/>
      <c r="O1039" s="74"/>
      <c r="P1039" s="74"/>
      <c r="Q1039" s="88"/>
      <c r="R1039" s="85"/>
      <c r="S1039" s="98"/>
    </row>
    <row r="1040" s="67" customFormat="true" ht="18" hidden="false" customHeight="true" outlineLevel="0" collapsed="false">
      <c r="B1040" s="68"/>
      <c r="C1040" s="3"/>
      <c r="D1040" s="69"/>
      <c r="E1040" s="79"/>
      <c r="F1040" s="79"/>
      <c r="G1040" s="80"/>
      <c r="H1040" s="80"/>
      <c r="I1040" s="80"/>
      <c r="J1040" s="80"/>
      <c r="K1040" s="97"/>
      <c r="L1040" s="87"/>
      <c r="M1040" s="87"/>
      <c r="N1040" s="87"/>
      <c r="O1040" s="74"/>
      <c r="P1040" s="74"/>
      <c r="Q1040" s="88"/>
      <c r="R1040" s="85"/>
      <c r="S1040" s="98"/>
    </row>
    <row r="1041" s="67" customFormat="true" ht="18" hidden="false" customHeight="true" outlineLevel="0" collapsed="false">
      <c r="B1041" s="68"/>
      <c r="C1041" s="3"/>
      <c r="D1041" s="69"/>
      <c r="E1041" s="79"/>
      <c r="F1041" s="79"/>
      <c r="G1041" s="80"/>
      <c r="H1041" s="80"/>
      <c r="I1041" s="80"/>
      <c r="J1041" s="80"/>
      <c r="K1041" s="97"/>
      <c r="L1041" s="87"/>
      <c r="M1041" s="87"/>
      <c r="N1041" s="87"/>
      <c r="O1041" s="74"/>
      <c r="P1041" s="74"/>
      <c r="Q1041" s="88"/>
      <c r="R1041" s="85"/>
      <c r="S1041" s="98"/>
    </row>
    <row r="1042" s="67" customFormat="true" ht="18" hidden="false" customHeight="true" outlineLevel="0" collapsed="false">
      <c r="B1042" s="68"/>
      <c r="C1042" s="3"/>
      <c r="D1042" s="69"/>
      <c r="E1042" s="79"/>
      <c r="F1042" s="79"/>
      <c r="G1042" s="80"/>
      <c r="H1042" s="80"/>
      <c r="I1042" s="80"/>
      <c r="J1042" s="80"/>
      <c r="K1042" s="97"/>
      <c r="L1042" s="87"/>
      <c r="M1042" s="87"/>
      <c r="N1042" s="87"/>
      <c r="O1042" s="74"/>
      <c r="P1042" s="74"/>
      <c r="Q1042" s="88"/>
      <c r="R1042" s="85"/>
      <c r="S1042" s="98"/>
    </row>
    <row r="1043" s="67" customFormat="true" ht="18" hidden="false" customHeight="true" outlineLevel="0" collapsed="false">
      <c r="B1043" s="68"/>
      <c r="C1043" s="3"/>
      <c r="D1043" s="69"/>
      <c r="E1043" s="79"/>
      <c r="F1043" s="79"/>
      <c r="G1043" s="80"/>
      <c r="H1043" s="80"/>
      <c r="I1043" s="80"/>
      <c r="J1043" s="80"/>
      <c r="K1043" s="97"/>
      <c r="L1043" s="87"/>
      <c r="M1043" s="87"/>
      <c r="N1043" s="87"/>
      <c r="O1043" s="74"/>
      <c r="P1043" s="74"/>
      <c r="Q1043" s="88"/>
      <c r="R1043" s="85"/>
      <c r="S1043" s="98"/>
    </row>
    <row r="1044" s="67" customFormat="true" ht="18" hidden="false" customHeight="true" outlineLevel="0" collapsed="false">
      <c r="B1044" s="68"/>
      <c r="C1044" s="3"/>
      <c r="D1044" s="69"/>
      <c r="E1044" s="79"/>
      <c r="F1044" s="79"/>
      <c r="G1044" s="80"/>
      <c r="H1044" s="80"/>
      <c r="I1044" s="80"/>
      <c r="J1044" s="80"/>
      <c r="K1044" s="97"/>
      <c r="L1044" s="87"/>
      <c r="M1044" s="87"/>
      <c r="N1044" s="87"/>
      <c r="O1044" s="74"/>
      <c r="P1044" s="74"/>
      <c r="Q1044" s="88"/>
      <c r="R1044" s="85"/>
      <c r="S1044" s="98"/>
    </row>
    <row r="1045" s="67" customFormat="true" ht="18" hidden="false" customHeight="true" outlineLevel="0" collapsed="false">
      <c r="B1045" s="68"/>
      <c r="C1045" s="3"/>
      <c r="D1045" s="69"/>
      <c r="E1045" s="79"/>
      <c r="F1045" s="79"/>
      <c r="G1045" s="80"/>
      <c r="H1045" s="80"/>
      <c r="I1045" s="80"/>
      <c r="J1045" s="80"/>
      <c r="K1045" s="97"/>
      <c r="L1045" s="87"/>
      <c r="M1045" s="87"/>
      <c r="N1045" s="87"/>
      <c r="O1045" s="74"/>
      <c r="P1045" s="74"/>
      <c r="Q1045" s="88"/>
      <c r="R1045" s="85"/>
      <c r="S1045" s="98"/>
    </row>
    <row r="1046" s="67" customFormat="true" ht="18" hidden="false" customHeight="true" outlineLevel="0" collapsed="false">
      <c r="B1046" s="68"/>
      <c r="C1046" s="3"/>
      <c r="D1046" s="69"/>
      <c r="E1046" s="79"/>
      <c r="F1046" s="79"/>
      <c r="G1046" s="80"/>
      <c r="H1046" s="80"/>
      <c r="I1046" s="80"/>
      <c r="J1046" s="80"/>
      <c r="K1046" s="97"/>
      <c r="L1046" s="87"/>
      <c r="M1046" s="87"/>
      <c r="N1046" s="87"/>
      <c r="O1046" s="74"/>
      <c r="P1046" s="74"/>
      <c r="Q1046" s="88"/>
      <c r="R1046" s="85"/>
      <c r="S1046" s="98"/>
    </row>
    <row r="1047" s="67" customFormat="true" ht="18" hidden="false" customHeight="true" outlineLevel="0" collapsed="false">
      <c r="B1047" s="68"/>
      <c r="C1047" s="3"/>
      <c r="D1047" s="69"/>
      <c r="E1047" s="79"/>
      <c r="F1047" s="79"/>
      <c r="G1047" s="80"/>
      <c r="H1047" s="80"/>
      <c r="I1047" s="80"/>
      <c r="J1047" s="80"/>
      <c r="K1047" s="97"/>
      <c r="L1047" s="87"/>
      <c r="M1047" s="87"/>
      <c r="N1047" s="87"/>
      <c r="O1047" s="74"/>
      <c r="P1047" s="74"/>
      <c r="Q1047" s="88"/>
      <c r="R1047" s="85"/>
      <c r="S1047" s="98"/>
    </row>
    <row r="1048" s="67" customFormat="true" ht="18" hidden="false" customHeight="true" outlineLevel="0" collapsed="false">
      <c r="B1048" s="68"/>
      <c r="C1048" s="3"/>
      <c r="D1048" s="69"/>
      <c r="E1048" s="79"/>
      <c r="F1048" s="79"/>
      <c r="G1048" s="80"/>
      <c r="H1048" s="80"/>
      <c r="I1048" s="80"/>
      <c r="J1048" s="80"/>
      <c r="K1048" s="97"/>
      <c r="L1048" s="87"/>
      <c r="M1048" s="87"/>
      <c r="N1048" s="87"/>
      <c r="O1048" s="74"/>
      <c r="P1048" s="74"/>
      <c r="Q1048" s="88"/>
      <c r="R1048" s="85"/>
      <c r="S1048" s="98"/>
    </row>
    <row r="1049" s="67" customFormat="true" ht="18" hidden="false" customHeight="true" outlineLevel="0" collapsed="false">
      <c r="B1049" s="68"/>
      <c r="C1049" s="3"/>
      <c r="D1049" s="69"/>
      <c r="E1049" s="79"/>
      <c r="F1049" s="79"/>
      <c r="G1049" s="80"/>
      <c r="H1049" s="80"/>
      <c r="I1049" s="80"/>
      <c r="J1049" s="80"/>
      <c r="K1049" s="97"/>
      <c r="L1049" s="87"/>
      <c r="M1049" s="87"/>
      <c r="N1049" s="87"/>
      <c r="O1049" s="74"/>
      <c r="P1049" s="74"/>
      <c r="Q1049" s="88"/>
      <c r="R1049" s="85"/>
      <c r="S1049" s="98"/>
    </row>
    <row r="1050" s="67" customFormat="true" ht="18" hidden="false" customHeight="true" outlineLevel="0" collapsed="false">
      <c r="B1050" s="68"/>
      <c r="C1050" s="3"/>
      <c r="D1050" s="69"/>
      <c r="E1050" s="79"/>
      <c r="F1050" s="79"/>
      <c r="G1050" s="80"/>
      <c r="H1050" s="80"/>
      <c r="I1050" s="80"/>
      <c r="J1050" s="80"/>
      <c r="K1050" s="97"/>
      <c r="L1050" s="87"/>
      <c r="M1050" s="87"/>
      <c r="N1050" s="87"/>
      <c r="O1050" s="74"/>
      <c r="P1050" s="74"/>
      <c r="Q1050" s="88"/>
      <c r="R1050" s="85"/>
      <c r="S1050" s="98"/>
    </row>
    <row r="1051" s="67" customFormat="true" ht="18" hidden="false" customHeight="true" outlineLevel="0" collapsed="false">
      <c r="B1051" s="68"/>
      <c r="C1051" s="3"/>
      <c r="D1051" s="69"/>
      <c r="E1051" s="79"/>
      <c r="F1051" s="79"/>
      <c r="G1051" s="80"/>
      <c r="H1051" s="80"/>
      <c r="I1051" s="80"/>
      <c r="J1051" s="80"/>
      <c r="K1051" s="97"/>
      <c r="L1051" s="87"/>
      <c r="M1051" s="87"/>
      <c r="N1051" s="87"/>
      <c r="O1051" s="74"/>
      <c r="P1051" s="74"/>
      <c r="Q1051" s="88"/>
      <c r="R1051" s="85"/>
      <c r="S1051" s="98"/>
    </row>
    <row r="1052" s="67" customFormat="true" ht="18" hidden="false" customHeight="true" outlineLevel="0" collapsed="false">
      <c r="B1052" s="68"/>
      <c r="C1052" s="3"/>
      <c r="D1052" s="69"/>
      <c r="E1052" s="79"/>
      <c r="F1052" s="79"/>
      <c r="G1052" s="80"/>
      <c r="H1052" s="80"/>
      <c r="I1052" s="80"/>
      <c r="J1052" s="80"/>
      <c r="K1052" s="97"/>
      <c r="L1052" s="87"/>
      <c r="M1052" s="87"/>
      <c r="N1052" s="87"/>
      <c r="O1052" s="74"/>
      <c r="P1052" s="74"/>
      <c r="Q1052" s="88"/>
      <c r="R1052" s="85"/>
      <c r="S1052" s="98"/>
    </row>
    <row r="1053" s="67" customFormat="true" ht="18" hidden="false" customHeight="true" outlineLevel="0" collapsed="false">
      <c r="B1053" s="68"/>
      <c r="C1053" s="3"/>
      <c r="D1053" s="69"/>
      <c r="E1053" s="79"/>
      <c r="F1053" s="79"/>
      <c r="G1053" s="80"/>
      <c r="H1053" s="80"/>
      <c r="I1053" s="80"/>
      <c r="J1053" s="80"/>
      <c r="K1053" s="97"/>
      <c r="L1053" s="87"/>
      <c r="M1053" s="87"/>
      <c r="N1053" s="87"/>
      <c r="O1053" s="74"/>
      <c r="P1053" s="74"/>
      <c r="Q1053" s="88"/>
      <c r="R1053" s="85"/>
      <c r="S1053" s="98"/>
    </row>
    <row r="1054" s="67" customFormat="true" ht="18" hidden="false" customHeight="true" outlineLevel="0" collapsed="false">
      <c r="B1054" s="68"/>
      <c r="C1054" s="3"/>
      <c r="D1054" s="69"/>
      <c r="E1054" s="79"/>
      <c r="F1054" s="79"/>
      <c r="G1054" s="80"/>
      <c r="H1054" s="80"/>
      <c r="I1054" s="80"/>
      <c r="J1054" s="80"/>
      <c r="K1054" s="97"/>
      <c r="L1054" s="87"/>
      <c r="M1054" s="87"/>
      <c r="N1054" s="87"/>
      <c r="O1054" s="74"/>
      <c r="P1054" s="74"/>
      <c r="Q1054" s="88"/>
      <c r="R1054" s="85"/>
      <c r="S1054" s="98"/>
    </row>
    <row r="1055" s="67" customFormat="true" ht="18" hidden="false" customHeight="true" outlineLevel="0" collapsed="false">
      <c r="B1055" s="68"/>
      <c r="C1055" s="3"/>
      <c r="D1055" s="69"/>
      <c r="E1055" s="79"/>
      <c r="F1055" s="79"/>
      <c r="G1055" s="80"/>
      <c r="H1055" s="80"/>
      <c r="I1055" s="80"/>
      <c r="J1055" s="80"/>
      <c r="K1055" s="97"/>
      <c r="L1055" s="87"/>
      <c r="M1055" s="87"/>
      <c r="N1055" s="87"/>
      <c r="O1055" s="74"/>
      <c r="P1055" s="74"/>
      <c r="Q1055" s="88"/>
      <c r="R1055" s="85"/>
      <c r="S1055" s="98"/>
    </row>
    <row r="1056" s="67" customFormat="true" ht="18" hidden="false" customHeight="true" outlineLevel="0" collapsed="false">
      <c r="B1056" s="68"/>
      <c r="C1056" s="3"/>
      <c r="D1056" s="69"/>
      <c r="E1056" s="79"/>
      <c r="F1056" s="79"/>
      <c r="G1056" s="80"/>
      <c r="H1056" s="80"/>
      <c r="I1056" s="80"/>
      <c r="J1056" s="80"/>
      <c r="K1056" s="97"/>
      <c r="L1056" s="87"/>
      <c r="M1056" s="87"/>
      <c r="N1056" s="87"/>
      <c r="O1056" s="74"/>
      <c r="P1056" s="74"/>
      <c r="Q1056" s="88"/>
      <c r="R1056" s="85"/>
      <c r="S1056" s="98"/>
    </row>
    <row r="1057" s="67" customFormat="true" ht="18" hidden="false" customHeight="true" outlineLevel="0" collapsed="false">
      <c r="B1057" s="68"/>
      <c r="C1057" s="3"/>
      <c r="D1057" s="69"/>
      <c r="E1057" s="79"/>
      <c r="F1057" s="79"/>
      <c r="G1057" s="80"/>
      <c r="H1057" s="80"/>
      <c r="I1057" s="80"/>
      <c r="J1057" s="80"/>
      <c r="K1057" s="97"/>
      <c r="L1057" s="87"/>
      <c r="M1057" s="87"/>
      <c r="N1057" s="87"/>
      <c r="O1057" s="74"/>
      <c r="P1057" s="74"/>
      <c r="Q1057" s="88"/>
      <c r="R1057" s="85"/>
      <c r="S1057" s="98"/>
    </row>
    <row r="1058" s="67" customFormat="true" ht="18" hidden="false" customHeight="true" outlineLevel="0" collapsed="false">
      <c r="B1058" s="68"/>
      <c r="C1058" s="3"/>
      <c r="D1058" s="69"/>
      <c r="E1058" s="79"/>
      <c r="F1058" s="79"/>
      <c r="G1058" s="80"/>
      <c r="H1058" s="80"/>
      <c r="I1058" s="80"/>
      <c r="J1058" s="80"/>
      <c r="K1058" s="97"/>
      <c r="L1058" s="87"/>
      <c r="M1058" s="87"/>
      <c r="N1058" s="87"/>
      <c r="O1058" s="74"/>
      <c r="P1058" s="74"/>
      <c r="Q1058" s="88"/>
      <c r="R1058" s="85"/>
      <c r="S1058" s="98"/>
    </row>
    <row r="1059" s="67" customFormat="true" ht="18" hidden="false" customHeight="true" outlineLevel="0" collapsed="false">
      <c r="B1059" s="68"/>
      <c r="C1059" s="3"/>
      <c r="D1059" s="69"/>
      <c r="E1059" s="79"/>
      <c r="F1059" s="79"/>
      <c r="G1059" s="80"/>
      <c r="H1059" s="80"/>
      <c r="I1059" s="80"/>
      <c r="J1059" s="80"/>
      <c r="K1059" s="97"/>
      <c r="L1059" s="87"/>
      <c r="M1059" s="87"/>
      <c r="N1059" s="87"/>
      <c r="O1059" s="74"/>
      <c r="P1059" s="74"/>
      <c r="Q1059" s="88"/>
      <c r="R1059" s="85"/>
      <c r="S1059" s="98"/>
    </row>
    <row r="1060" s="67" customFormat="true" ht="18" hidden="false" customHeight="true" outlineLevel="0" collapsed="false">
      <c r="B1060" s="68"/>
      <c r="C1060" s="3"/>
      <c r="D1060" s="69"/>
      <c r="E1060" s="79"/>
      <c r="F1060" s="79"/>
      <c r="G1060" s="80"/>
      <c r="H1060" s="80"/>
      <c r="I1060" s="80"/>
      <c r="J1060" s="80"/>
      <c r="K1060" s="97"/>
      <c r="L1060" s="87"/>
      <c r="M1060" s="87"/>
      <c r="N1060" s="87"/>
      <c r="O1060" s="74"/>
      <c r="P1060" s="74"/>
      <c r="Q1060" s="88"/>
      <c r="R1060" s="85"/>
      <c r="S1060" s="98"/>
    </row>
    <row r="1061" s="67" customFormat="true" ht="18" hidden="false" customHeight="true" outlineLevel="0" collapsed="false">
      <c r="B1061" s="68"/>
      <c r="C1061" s="3"/>
      <c r="D1061" s="69"/>
      <c r="E1061" s="79"/>
      <c r="F1061" s="79"/>
      <c r="G1061" s="80"/>
      <c r="H1061" s="80"/>
      <c r="I1061" s="80"/>
      <c r="J1061" s="80"/>
      <c r="K1061" s="97"/>
      <c r="L1061" s="87"/>
      <c r="M1061" s="87"/>
      <c r="N1061" s="87"/>
      <c r="O1061" s="74"/>
      <c r="P1061" s="74"/>
      <c r="Q1061" s="88"/>
      <c r="R1061" s="85"/>
      <c r="S1061" s="98"/>
    </row>
    <row r="1062" s="67" customFormat="true" ht="18" hidden="false" customHeight="true" outlineLevel="0" collapsed="false">
      <c r="B1062" s="68"/>
      <c r="C1062" s="3"/>
      <c r="D1062" s="69"/>
      <c r="E1062" s="79"/>
      <c r="F1062" s="79"/>
      <c r="G1062" s="80"/>
      <c r="H1062" s="80"/>
      <c r="I1062" s="80"/>
      <c r="J1062" s="80"/>
      <c r="K1062" s="97"/>
      <c r="L1062" s="87"/>
      <c r="M1062" s="87"/>
      <c r="N1062" s="87"/>
      <c r="O1062" s="74"/>
      <c r="P1062" s="74"/>
      <c r="Q1062" s="88"/>
      <c r="R1062" s="85"/>
      <c r="S1062" s="98"/>
    </row>
    <row r="1063" s="67" customFormat="true" ht="18" hidden="false" customHeight="true" outlineLevel="0" collapsed="false">
      <c r="B1063" s="68"/>
      <c r="C1063" s="3"/>
      <c r="D1063" s="69"/>
      <c r="E1063" s="79"/>
      <c r="F1063" s="79"/>
      <c r="G1063" s="80"/>
      <c r="H1063" s="80"/>
      <c r="I1063" s="80"/>
      <c r="J1063" s="80"/>
      <c r="K1063" s="97"/>
      <c r="L1063" s="87"/>
      <c r="M1063" s="87"/>
      <c r="N1063" s="87"/>
      <c r="O1063" s="74"/>
      <c r="P1063" s="74"/>
      <c r="Q1063" s="88"/>
      <c r="R1063" s="85"/>
      <c r="S1063" s="98"/>
    </row>
    <row r="1064" s="67" customFormat="true" ht="18" hidden="false" customHeight="true" outlineLevel="0" collapsed="false">
      <c r="B1064" s="68"/>
      <c r="C1064" s="3"/>
      <c r="D1064" s="69"/>
      <c r="E1064" s="79"/>
      <c r="F1064" s="79"/>
      <c r="G1064" s="80"/>
      <c r="H1064" s="80"/>
      <c r="I1064" s="80"/>
      <c r="J1064" s="80"/>
      <c r="K1064" s="97"/>
      <c r="L1064" s="87"/>
      <c r="M1064" s="87"/>
      <c r="N1064" s="87"/>
      <c r="O1064" s="74"/>
      <c r="P1064" s="74"/>
      <c r="Q1064" s="88"/>
      <c r="R1064" s="85"/>
      <c r="S1064" s="98"/>
    </row>
    <row r="1065" s="67" customFormat="true" ht="18" hidden="false" customHeight="true" outlineLevel="0" collapsed="false">
      <c r="B1065" s="68"/>
      <c r="C1065" s="3"/>
      <c r="D1065" s="69"/>
      <c r="E1065" s="79"/>
      <c r="F1065" s="79"/>
      <c r="G1065" s="80"/>
      <c r="H1065" s="80"/>
      <c r="I1065" s="80"/>
      <c r="J1065" s="80"/>
      <c r="K1065" s="97"/>
      <c r="L1065" s="87"/>
      <c r="M1065" s="87"/>
      <c r="N1065" s="87"/>
      <c r="O1065" s="74"/>
      <c r="P1065" s="74"/>
      <c r="Q1065" s="88"/>
      <c r="R1065" s="85"/>
      <c r="S1065" s="98"/>
    </row>
    <row r="1066" s="67" customFormat="true" ht="18" hidden="false" customHeight="true" outlineLevel="0" collapsed="false">
      <c r="B1066" s="68"/>
      <c r="C1066" s="3"/>
      <c r="D1066" s="69"/>
      <c r="E1066" s="79"/>
      <c r="F1066" s="79"/>
      <c r="G1066" s="80"/>
      <c r="H1066" s="80"/>
      <c r="I1066" s="80"/>
      <c r="J1066" s="80"/>
      <c r="K1066" s="97"/>
      <c r="L1066" s="87"/>
      <c r="M1066" s="87"/>
      <c r="N1066" s="87"/>
      <c r="O1066" s="74"/>
      <c r="P1066" s="74"/>
      <c r="Q1066" s="88"/>
      <c r="R1066" s="85"/>
      <c r="S1066" s="98"/>
    </row>
    <row r="1067" s="67" customFormat="true" ht="18" hidden="false" customHeight="true" outlineLevel="0" collapsed="false">
      <c r="B1067" s="68"/>
      <c r="C1067" s="3"/>
      <c r="D1067" s="69"/>
      <c r="E1067" s="79"/>
      <c r="F1067" s="79"/>
      <c r="G1067" s="80"/>
      <c r="H1067" s="80"/>
      <c r="I1067" s="80"/>
      <c r="J1067" s="80"/>
      <c r="K1067" s="97"/>
      <c r="L1067" s="87"/>
      <c r="M1067" s="87"/>
      <c r="N1067" s="87"/>
      <c r="O1067" s="74"/>
      <c r="P1067" s="74"/>
      <c r="Q1067" s="88"/>
      <c r="R1067" s="85"/>
      <c r="S1067" s="98"/>
    </row>
    <row r="1068" s="67" customFormat="true" ht="18" hidden="false" customHeight="true" outlineLevel="0" collapsed="false">
      <c r="B1068" s="68"/>
      <c r="C1068" s="3"/>
      <c r="D1068" s="69"/>
      <c r="E1068" s="79"/>
      <c r="F1068" s="79"/>
      <c r="G1068" s="80"/>
      <c r="H1068" s="80"/>
      <c r="I1068" s="80"/>
      <c r="J1068" s="80"/>
      <c r="K1068" s="97"/>
      <c r="L1068" s="87"/>
      <c r="M1068" s="87"/>
      <c r="N1068" s="87"/>
      <c r="O1068" s="74"/>
      <c r="P1068" s="74"/>
      <c r="Q1068" s="88"/>
      <c r="R1068" s="85"/>
      <c r="S1068" s="98"/>
    </row>
    <row r="1069" s="67" customFormat="true" ht="18" hidden="false" customHeight="true" outlineLevel="0" collapsed="false">
      <c r="B1069" s="68"/>
      <c r="C1069" s="3"/>
      <c r="D1069" s="69"/>
      <c r="E1069" s="79"/>
      <c r="F1069" s="79"/>
      <c r="G1069" s="80"/>
      <c r="H1069" s="80"/>
      <c r="I1069" s="80"/>
      <c r="J1069" s="80"/>
      <c r="K1069" s="97"/>
      <c r="L1069" s="87"/>
      <c r="M1069" s="87"/>
      <c r="N1069" s="87"/>
      <c r="O1069" s="74"/>
      <c r="P1069" s="74"/>
      <c r="Q1069" s="88"/>
      <c r="R1069" s="85"/>
      <c r="S1069" s="98"/>
    </row>
    <row r="1070" s="67" customFormat="true" ht="18" hidden="false" customHeight="true" outlineLevel="0" collapsed="false">
      <c r="B1070" s="68"/>
      <c r="C1070" s="3"/>
      <c r="D1070" s="69"/>
      <c r="E1070" s="79"/>
      <c r="F1070" s="79"/>
      <c r="G1070" s="80"/>
      <c r="H1070" s="80"/>
      <c r="I1070" s="80"/>
      <c r="J1070" s="80"/>
      <c r="K1070" s="97"/>
      <c r="L1070" s="87"/>
      <c r="M1070" s="87"/>
      <c r="N1070" s="87"/>
      <c r="O1070" s="74"/>
      <c r="P1070" s="74"/>
      <c r="Q1070" s="88"/>
      <c r="R1070" s="85"/>
      <c r="S1070" s="98"/>
    </row>
    <row r="1071" s="67" customFormat="true" ht="18" hidden="false" customHeight="true" outlineLevel="0" collapsed="false">
      <c r="B1071" s="68"/>
      <c r="C1071" s="3"/>
      <c r="D1071" s="69"/>
      <c r="E1071" s="79"/>
      <c r="F1071" s="79"/>
      <c r="G1071" s="80"/>
      <c r="H1071" s="80"/>
      <c r="I1071" s="80"/>
      <c r="J1071" s="80"/>
      <c r="K1071" s="97"/>
      <c r="L1071" s="87"/>
      <c r="M1071" s="87"/>
      <c r="N1071" s="87"/>
      <c r="O1071" s="74"/>
      <c r="P1071" s="74"/>
      <c r="Q1071" s="88"/>
      <c r="R1071" s="85"/>
      <c r="S1071" s="98"/>
    </row>
    <row r="1072" s="67" customFormat="true" ht="18" hidden="false" customHeight="true" outlineLevel="0" collapsed="false">
      <c r="B1072" s="68"/>
      <c r="C1072" s="3"/>
      <c r="D1072" s="69"/>
      <c r="E1072" s="79"/>
      <c r="F1072" s="79"/>
      <c r="G1072" s="80"/>
      <c r="H1072" s="80"/>
      <c r="I1072" s="80"/>
      <c r="J1072" s="80"/>
      <c r="K1072" s="97"/>
      <c r="L1072" s="87"/>
      <c r="M1072" s="87"/>
      <c r="N1072" s="87"/>
      <c r="O1072" s="74"/>
      <c r="P1072" s="74"/>
      <c r="Q1072" s="88"/>
      <c r="R1072" s="85"/>
      <c r="S1072" s="98"/>
    </row>
    <row r="1073" s="67" customFormat="true" ht="18" hidden="false" customHeight="true" outlineLevel="0" collapsed="false">
      <c r="B1073" s="68"/>
      <c r="C1073" s="3"/>
      <c r="D1073" s="69"/>
      <c r="E1073" s="79"/>
      <c r="F1073" s="79"/>
      <c r="G1073" s="80"/>
      <c r="H1073" s="80"/>
      <c r="I1073" s="80"/>
      <c r="J1073" s="80"/>
      <c r="K1073" s="97"/>
      <c r="L1073" s="87"/>
      <c r="M1073" s="87"/>
      <c r="N1073" s="87"/>
      <c r="O1073" s="74"/>
      <c r="P1073" s="74"/>
      <c r="Q1073" s="88"/>
      <c r="R1073" s="85"/>
      <c r="S1073" s="98"/>
    </row>
    <row r="1074" s="67" customFormat="true" ht="18" hidden="false" customHeight="true" outlineLevel="0" collapsed="false">
      <c r="B1074" s="68"/>
      <c r="C1074" s="3"/>
      <c r="D1074" s="69"/>
      <c r="E1074" s="79"/>
      <c r="F1074" s="79"/>
      <c r="G1074" s="80"/>
      <c r="H1074" s="80"/>
      <c r="I1074" s="80"/>
      <c r="J1074" s="80"/>
      <c r="K1074" s="97"/>
      <c r="L1074" s="87"/>
      <c r="M1074" s="87"/>
      <c r="N1074" s="87"/>
      <c r="O1074" s="74"/>
      <c r="P1074" s="74"/>
      <c r="Q1074" s="88"/>
      <c r="R1074" s="85"/>
      <c r="S1074" s="98"/>
    </row>
    <row r="1075" s="67" customFormat="true" ht="18" hidden="false" customHeight="true" outlineLevel="0" collapsed="false">
      <c r="B1075" s="68"/>
      <c r="C1075" s="3"/>
      <c r="D1075" s="69"/>
      <c r="E1075" s="79"/>
      <c r="F1075" s="79"/>
      <c r="G1075" s="80"/>
      <c r="H1075" s="80"/>
      <c r="I1075" s="80"/>
      <c r="J1075" s="80"/>
      <c r="K1075" s="97"/>
      <c r="L1075" s="87"/>
      <c r="M1075" s="87"/>
      <c r="N1075" s="87"/>
      <c r="O1075" s="74"/>
      <c r="P1075" s="74"/>
      <c r="Q1075" s="88"/>
      <c r="R1075" s="85"/>
      <c r="S1075" s="98"/>
    </row>
    <row r="1076" s="67" customFormat="true" ht="18" hidden="false" customHeight="true" outlineLevel="0" collapsed="false">
      <c r="B1076" s="68"/>
      <c r="C1076" s="3"/>
      <c r="D1076" s="69"/>
      <c r="E1076" s="79"/>
      <c r="F1076" s="79"/>
      <c r="G1076" s="80"/>
      <c r="H1076" s="80"/>
      <c r="I1076" s="80"/>
      <c r="J1076" s="80"/>
      <c r="K1076" s="97"/>
      <c r="L1076" s="87"/>
      <c r="M1076" s="87"/>
      <c r="N1076" s="87"/>
      <c r="O1076" s="74"/>
      <c r="P1076" s="74"/>
      <c r="Q1076" s="88"/>
      <c r="R1076" s="85"/>
      <c r="S1076" s="98"/>
    </row>
    <row r="1077" s="67" customFormat="true" ht="18" hidden="false" customHeight="true" outlineLevel="0" collapsed="false">
      <c r="B1077" s="68"/>
      <c r="C1077" s="3"/>
      <c r="D1077" s="69"/>
      <c r="E1077" s="79"/>
      <c r="F1077" s="79"/>
      <c r="G1077" s="80"/>
      <c r="H1077" s="80"/>
      <c r="I1077" s="80"/>
      <c r="J1077" s="80"/>
      <c r="K1077" s="97"/>
      <c r="L1077" s="87"/>
      <c r="M1077" s="87"/>
      <c r="N1077" s="87"/>
      <c r="O1077" s="74"/>
      <c r="P1077" s="74"/>
      <c r="Q1077" s="88"/>
      <c r="R1077" s="85"/>
      <c r="S1077" s="98"/>
    </row>
    <row r="1078" s="67" customFormat="true" ht="18" hidden="false" customHeight="true" outlineLevel="0" collapsed="false">
      <c r="B1078" s="68"/>
      <c r="C1078" s="3"/>
      <c r="D1078" s="69"/>
      <c r="E1078" s="79"/>
      <c r="F1078" s="79"/>
      <c r="G1078" s="80"/>
      <c r="H1078" s="80"/>
      <c r="I1078" s="80"/>
      <c r="J1078" s="80"/>
      <c r="K1078" s="97"/>
      <c r="L1078" s="87"/>
      <c r="M1078" s="87"/>
      <c r="N1078" s="87"/>
      <c r="O1078" s="74"/>
      <c r="P1078" s="74"/>
      <c r="Q1078" s="88"/>
      <c r="R1078" s="85"/>
      <c r="S1078" s="98"/>
    </row>
    <row r="1079" s="67" customFormat="true" ht="18" hidden="false" customHeight="true" outlineLevel="0" collapsed="false">
      <c r="B1079" s="68"/>
      <c r="C1079" s="3"/>
      <c r="D1079" s="69"/>
      <c r="E1079" s="79"/>
      <c r="F1079" s="79"/>
      <c r="G1079" s="80"/>
      <c r="H1079" s="80"/>
      <c r="I1079" s="80"/>
      <c r="J1079" s="80"/>
      <c r="K1079" s="97"/>
      <c r="L1079" s="87"/>
      <c r="M1079" s="87"/>
      <c r="N1079" s="87"/>
      <c r="O1079" s="74"/>
      <c r="P1079" s="74"/>
      <c r="Q1079" s="88"/>
      <c r="R1079" s="85"/>
      <c r="S1079" s="98"/>
    </row>
    <row r="1080" s="67" customFormat="true" ht="18" hidden="false" customHeight="true" outlineLevel="0" collapsed="false">
      <c r="B1080" s="68"/>
      <c r="C1080" s="3"/>
      <c r="D1080" s="69"/>
      <c r="E1080" s="79"/>
      <c r="F1080" s="79"/>
      <c r="G1080" s="80"/>
      <c r="H1080" s="80"/>
      <c r="I1080" s="80"/>
      <c r="J1080" s="80"/>
      <c r="K1080" s="97"/>
      <c r="L1080" s="87"/>
      <c r="M1080" s="87"/>
      <c r="N1080" s="87"/>
      <c r="O1080" s="74"/>
      <c r="P1080" s="74"/>
      <c r="Q1080" s="88"/>
      <c r="R1080" s="85"/>
      <c r="S1080" s="98"/>
    </row>
    <row r="1081" s="67" customFormat="true" ht="18" hidden="false" customHeight="true" outlineLevel="0" collapsed="false">
      <c r="B1081" s="68"/>
      <c r="C1081" s="3"/>
      <c r="D1081" s="69"/>
      <c r="E1081" s="79"/>
      <c r="F1081" s="79"/>
      <c r="G1081" s="80"/>
      <c r="H1081" s="80"/>
      <c r="I1081" s="80"/>
      <c r="J1081" s="80"/>
      <c r="K1081" s="97"/>
      <c r="L1081" s="87"/>
      <c r="M1081" s="87"/>
      <c r="N1081" s="87"/>
      <c r="O1081" s="74"/>
      <c r="P1081" s="74"/>
      <c r="Q1081" s="88"/>
      <c r="R1081" s="85"/>
      <c r="S1081" s="98"/>
    </row>
    <row r="1082" s="67" customFormat="true" ht="18" hidden="false" customHeight="true" outlineLevel="0" collapsed="false">
      <c r="B1082" s="68"/>
      <c r="C1082" s="3"/>
      <c r="D1082" s="69"/>
      <c r="E1082" s="79"/>
      <c r="F1082" s="79"/>
      <c r="G1082" s="80"/>
      <c r="H1082" s="80"/>
      <c r="I1082" s="80"/>
      <c r="J1082" s="80"/>
      <c r="K1082" s="97"/>
      <c r="L1082" s="87"/>
      <c r="M1082" s="87"/>
      <c r="N1082" s="87"/>
      <c r="O1082" s="74"/>
      <c r="P1082" s="74"/>
      <c r="Q1082" s="88"/>
      <c r="R1082" s="85"/>
      <c r="S1082" s="98"/>
    </row>
    <row r="1083" s="67" customFormat="true" ht="18" hidden="false" customHeight="true" outlineLevel="0" collapsed="false">
      <c r="B1083" s="68"/>
      <c r="C1083" s="3"/>
      <c r="D1083" s="69"/>
      <c r="E1083" s="79"/>
      <c r="F1083" s="79"/>
      <c r="G1083" s="80"/>
      <c r="H1083" s="80"/>
      <c r="I1083" s="80"/>
      <c r="J1083" s="80"/>
      <c r="K1083" s="97"/>
      <c r="L1083" s="87"/>
      <c r="M1083" s="87"/>
      <c r="N1083" s="87"/>
      <c r="O1083" s="74"/>
      <c r="P1083" s="74"/>
      <c r="Q1083" s="88"/>
      <c r="R1083" s="85"/>
      <c r="S1083" s="98"/>
    </row>
    <row r="1084" s="67" customFormat="true" ht="18" hidden="false" customHeight="true" outlineLevel="0" collapsed="false">
      <c r="B1084" s="68"/>
      <c r="C1084" s="3"/>
      <c r="D1084" s="69"/>
      <c r="E1084" s="79"/>
      <c r="F1084" s="79"/>
      <c r="G1084" s="80"/>
      <c r="H1084" s="80"/>
      <c r="I1084" s="80"/>
      <c r="J1084" s="80"/>
      <c r="K1084" s="97"/>
      <c r="L1084" s="87"/>
      <c r="M1084" s="87"/>
      <c r="N1084" s="87"/>
      <c r="O1084" s="74"/>
      <c r="P1084" s="74"/>
      <c r="Q1084" s="88"/>
      <c r="R1084" s="85"/>
      <c r="S1084" s="98"/>
    </row>
    <row r="1085" s="67" customFormat="true" ht="18" hidden="false" customHeight="true" outlineLevel="0" collapsed="false">
      <c r="B1085" s="68"/>
      <c r="C1085" s="3"/>
      <c r="D1085" s="69"/>
      <c r="E1085" s="79"/>
      <c r="F1085" s="79"/>
      <c r="G1085" s="80"/>
      <c r="H1085" s="80"/>
      <c r="I1085" s="80"/>
      <c r="J1085" s="80"/>
      <c r="K1085" s="97"/>
      <c r="L1085" s="87"/>
      <c r="M1085" s="87"/>
      <c r="N1085" s="87"/>
      <c r="O1085" s="74"/>
      <c r="P1085" s="74"/>
      <c r="Q1085" s="88"/>
      <c r="R1085" s="85"/>
      <c r="S1085" s="98"/>
    </row>
    <row r="1086" s="67" customFormat="true" ht="18" hidden="false" customHeight="true" outlineLevel="0" collapsed="false">
      <c r="B1086" s="68"/>
      <c r="C1086" s="3"/>
      <c r="D1086" s="69"/>
      <c r="E1086" s="79"/>
      <c r="F1086" s="79"/>
      <c r="G1086" s="80"/>
      <c r="H1086" s="80"/>
      <c r="I1086" s="80"/>
      <c r="J1086" s="80"/>
      <c r="K1086" s="97"/>
      <c r="L1086" s="87"/>
      <c r="M1086" s="87"/>
      <c r="N1086" s="87"/>
      <c r="O1086" s="74"/>
      <c r="P1086" s="74"/>
      <c r="Q1086" s="88"/>
      <c r="R1086" s="85"/>
      <c r="S1086" s="98"/>
    </row>
    <row r="1087" s="67" customFormat="true" ht="18" hidden="false" customHeight="true" outlineLevel="0" collapsed="false">
      <c r="B1087" s="68"/>
      <c r="C1087" s="3"/>
      <c r="D1087" s="69"/>
      <c r="E1087" s="79"/>
      <c r="F1087" s="79"/>
      <c r="G1087" s="80"/>
      <c r="H1087" s="80"/>
      <c r="I1087" s="80"/>
      <c r="J1087" s="80"/>
      <c r="K1087" s="97"/>
      <c r="L1087" s="87"/>
      <c r="M1087" s="87"/>
      <c r="N1087" s="87"/>
      <c r="O1087" s="74"/>
      <c r="P1087" s="74"/>
      <c r="Q1087" s="88"/>
      <c r="R1087" s="85"/>
      <c r="S1087" s="98"/>
    </row>
    <row r="1088" s="67" customFormat="true" ht="18" hidden="false" customHeight="true" outlineLevel="0" collapsed="false">
      <c r="B1088" s="68"/>
      <c r="C1088" s="3"/>
      <c r="D1088" s="69"/>
      <c r="E1088" s="79"/>
      <c r="F1088" s="79"/>
      <c r="G1088" s="80"/>
      <c r="H1088" s="80"/>
      <c r="I1088" s="80"/>
      <c r="J1088" s="80"/>
      <c r="K1088" s="97"/>
      <c r="L1088" s="87"/>
      <c r="M1088" s="87"/>
      <c r="N1088" s="87"/>
      <c r="O1088" s="74"/>
      <c r="P1088" s="74"/>
      <c r="Q1088" s="88"/>
      <c r="R1088" s="85"/>
      <c r="S1088" s="98"/>
    </row>
    <row r="1089" s="67" customFormat="true" ht="18" hidden="false" customHeight="true" outlineLevel="0" collapsed="false">
      <c r="B1089" s="68"/>
      <c r="C1089" s="3"/>
      <c r="D1089" s="69"/>
      <c r="E1089" s="79"/>
      <c r="F1089" s="79"/>
      <c r="G1089" s="80"/>
      <c r="H1089" s="80"/>
      <c r="I1089" s="80"/>
      <c r="J1089" s="80"/>
      <c r="K1089" s="97"/>
      <c r="L1089" s="87"/>
      <c r="M1089" s="87"/>
      <c r="N1089" s="87"/>
      <c r="O1089" s="74"/>
      <c r="P1089" s="74"/>
      <c r="Q1089" s="88"/>
      <c r="R1089" s="85"/>
      <c r="S1089" s="98"/>
    </row>
    <row r="1090" s="67" customFormat="true" ht="18" hidden="false" customHeight="true" outlineLevel="0" collapsed="false">
      <c r="B1090" s="68"/>
      <c r="C1090" s="3"/>
      <c r="D1090" s="69"/>
      <c r="E1090" s="79"/>
      <c r="F1090" s="79"/>
      <c r="G1090" s="80"/>
      <c r="H1090" s="80"/>
      <c r="I1090" s="80"/>
      <c r="J1090" s="80"/>
      <c r="K1090" s="97"/>
      <c r="L1090" s="87"/>
      <c r="M1090" s="87"/>
      <c r="N1090" s="87"/>
      <c r="O1090" s="74"/>
      <c r="P1090" s="74"/>
      <c r="Q1090" s="88"/>
      <c r="R1090" s="85"/>
      <c r="S1090" s="98"/>
    </row>
    <row r="1091" s="67" customFormat="true" ht="18" hidden="false" customHeight="true" outlineLevel="0" collapsed="false">
      <c r="B1091" s="68"/>
      <c r="C1091" s="3"/>
      <c r="D1091" s="69"/>
      <c r="E1091" s="79"/>
      <c r="F1091" s="79"/>
      <c r="G1091" s="80"/>
      <c r="H1091" s="80"/>
      <c r="I1091" s="80"/>
      <c r="J1091" s="80"/>
      <c r="K1091" s="97"/>
      <c r="L1091" s="87"/>
      <c r="M1091" s="87"/>
      <c r="N1091" s="87"/>
      <c r="O1091" s="74"/>
      <c r="P1091" s="74"/>
      <c r="Q1091" s="88"/>
      <c r="R1091" s="85"/>
      <c r="S1091" s="98"/>
    </row>
    <row r="1092" s="67" customFormat="true" ht="18" hidden="false" customHeight="true" outlineLevel="0" collapsed="false">
      <c r="B1092" s="68"/>
      <c r="C1092" s="3"/>
      <c r="D1092" s="69"/>
      <c r="E1092" s="79"/>
      <c r="F1092" s="79"/>
      <c r="G1092" s="80"/>
      <c r="H1092" s="80"/>
      <c r="I1092" s="80"/>
      <c r="J1092" s="80"/>
      <c r="K1092" s="97"/>
      <c r="L1092" s="87"/>
      <c r="M1092" s="87"/>
      <c r="N1092" s="87"/>
      <c r="O1092" s="74"/>
      <c r="P1092" s="74"/>
      <c r="Q1092" s="88"/>
      <c r="R1092" s="85"/>
      <c r="S1092" s="98"/>
    </row>
    <row r="1093" s="67" customFormat="true" ht="18" hidden="false" customHeight="true" outlineLevel="0" collapsed="false">
      <c r="B1093" s="68"/>
      <c r="C1093" s="3"/>
      <c r="D1093" s="69"/>
      <c r="E1093" s="79"/>
      <c r="F1093" s="79"/>
      <c r="G1093" s="80"/>
      <c r="H1093" s="80"/>
      <c r="I1093" s="80"/>
      <c r="J1093" s="80"/>
      <c r="K1093" s="97"/>
      <c r="L1093" s="87"/>
      <c r="M1093" s="87"/>
      <c r="N1093" s="87"/>
      <c r="O1093" s="74"/>
      <c r="P1093" s="74"/>
      <c r="Q1093" s="88"/>
      <c r="R1093" s="85"/>
      <c r="S1093" s="98"/>
    </row>
    <row r="1094" s="67" customFormat="true" ht="18" hidden="false" customHeight="true" outlineLevel="0" collapsed="false">
      <c r="B1094" s="68"/>
      <c r="C1094" s="3"/>
      <c r="D1094" s="69"/>
      <c r="E1094" s="79"/>
      <c r="F1094" s="79"/>
      <c r="G1094" s="80"/>
      <c r="H1094" s="80"/>
      <c r="I1094" s="80"/>
      <c r="J1094" s="80"/>
      <c r="K1094" s="97"/>
      <c r="L1094" s="87"/>
      <c r="M1094" s="87"/>
      <c r="N1094" s="87"/>
      <c r="O1094" s="74"/>
      <c r="P1094" s="74"/>
      <c r="Q1094" s="88"/>
      <c r="R1094" s="85"/>
      <c r="S1094" s="98"/>
    </row>
    <row r="1095" s="67" customFormat="true" ht="18" hidden="false" customHeight="true" outlineLevel="0" collapsed="false">
      <c r="B1095" s="68"/>
      <c r="C1095" s="3"/>
      <c r="D1095" s="69"/>
      <c r="E1095" s="79"/>
      <c r="F1095" s="79"/>
      <c r="G1095" s="80"/>
      <c r="H1095" s="80"/>
      <c r="I1095" s="80"/>
      <c r="J1095" s="80"/>
      <c r="K1095" s="97"/>
      <c r="L1095" s="87"/>
      <c r="M1095" s="87"/>
      <c r="N1095" s="87"/>
      <c r="O1095" s="74"/>
      <c r="P1095" s="74"/>
      <c r="Q1095" s="88"/>
      <c r="R1095" s="85"/>
      <c r="S1095" s="98"/>
    </row>
    <row r="1096" s="67" customFormat="true" ht="18" hidden="false" customHeight="true" outlineLevel="0" collapsed="false">
      <c r="B1096" s="68"/>
      <c r="C1096" s="3"/>
      <c r="D1096" s="69"/>
      <c r="E1096" s="79"/>
      <c r="F1096" s="79"/>
      <c r="G1096" s="80"/>
      <c r="H1096" s="80"/>
      <c r="I1096" s="80"/>
      <c r="J1096" s="80"/>
      <c r="K1096" s="97"/>
      <c r="L1096" s="87"/>
      <c r="M1096" s="87"/>
      <c r="N1096" s="87"/>
      <c r="O1096" s="74"/>
      <c r="P1096" s="74"/>
      <c r="Q1096" s="88"/>
      <c r="R1096" s="85"/>
      <c r="S1096" s="98"/>
    </row>
    <row r="1097" s="67" customFormat="true" ht="18" hidden="false" customHeight="true" outlineLevel="0" collapsed="false">
      <c r="B1097" s="68"/>
      <c r="C1097" s="3"/>
      <c r="D1097" s="69"/>
      <c r="E1097" s="79"/>
      <c r="F1097" s="79"/>
      <c r="G1097" s="80"/>
      <c r="H1097" s="80"/>
      <c r="I1097" s="80"/>
      <c r="J1097" s="80"/>
      <c r="K1097" s="97"/>
      <c r="L1097" s="87"/>
      <c r="M1097" s="87"/>
      <c r="N1097" s="87"/>
      <c r="O1097" s="74"/>
      <c r="P1097" s="74"/>
      <c r="Q1097" s="88"/>
      <c r="R1097" s="85"/>
      <c r="S1097" s="98"/>
    </row>
    <row r="1098" s="67" customFormat="true" ht="18" hidden="false" customHeight="true" outlineLevel="0" collapsed="false">
      <c r="B1098" s="68"/>
      <c r="C1098" s="3"/>
      <c r="D1098" s="69"/>
      <c r="E1098" s="79"/>
      <c r="F1098" s="79"/>
      <c r="G1098" s="80"/>
      <c r="H1098" s="80"/>
      <c r="I1098" s="80"/>
      <c r="J1098" s="80"/>
      <c r="K1098" s="97"/>
      <c r="L1098" s="87"/>
      <c r="M1098" s="87"/>
      <c r="N1098" s="87"/>
      <c r="O1098" s="74"/>
      <c r="P1098" s="74"/>
      <c r="Q1098" s="88"/>
      <c r="R1098" s="85"/>
      <c r="S1098" s="98"/>
    </row>
    <row r="1099" s="67" customFormat="true" ht="18" hidden="false" customHeight="true" outlineLevel="0" collapsed="false">
      <c r="B1099" s="68"/>
      <c r="C1099" s="3"/>
      <c r="D1099" s="69"/>
      <c r="E1099" s="79"/>
      <c r="F1099" s="79"/>
      <c r="G1099" s="80"/>
      <c r="H1099" s="80"/>
      <c r="I1099" s="80"/>
      <c r="J1099" s="80"/>
      <c r="K1099" s="97"/>
      <c r="L1099" s="87"/>
      <c r="M1099" s="87"/>
      <c r="N1099" s="87"/>
      <c r="O1099" s="74"/>
      <c r="P1099" s="74"/>
      <c r="Q1099" s="88"/>
      <c r="R1099" s="85"/>
      <c r="S1099" s="98"/>
    </row>
    <row r="1100" s="67" customFormat="true" ht="18" hidden="false" customHeight="true" outlineLevel="0" collapsed="false">
      <c r="B1100" s="68"/>
      <c r="C1100" s="3"/>
      <c r="D1100" s="69"/>
      <c r="E1100" s="79"/>
      <c r="F1100" s="79"/>
      <c r="G1100" s="80"/>
      <c r="H1100" s="80"/>
      <c r="I1100" s="80"/>
      <c r="J1100" s="80"/>
      <c r="K1100" s="97"/>
      <c r="L1100" s="87"/>
      <c r="M1100" s="87"/>
      <c r="N1100" s="87"/>
      <c r="O1100" s="74"/>
      <c r="P1100" s="74"/>
      <c r="Q1100" s="88"/>
      <c r="R1100" s="85"/>
      <c r="S1100" s="98"/>
    </row>
    <row r="1101" s="67" customFormat="true" ht="18" hidden="false" customHeight="true" outlineLevel="0" collapsed="false">
      <c r="B1101" s="68"/>
      <c r="C1101" s="3"/>
      <c r="D1101" s="69"/>
      <c r="E1101" s="79"/>
      <c r="F1101" s="79"/>
      <c r="G1101" s="80"/>
      <c r="H1101" s="80"/>
      <c r="I1101" s="80"/>
      <c r="J1101" s="80"/>
      <c r="K1101" s="97"/>
      <c r="L1101" s="87"/>
      <c r="M1101" s="87"/>
      <c r="N1101" s="87"/>
      <c r="O1101" s="74"/>
      <c r="P1101" s="74"/>
      <c r="Q1101" s="88"/>
      <c r="R1101" s="85"/>
      <c r="S1101" s="98"/>
    </row>
    <row r="1102" s="67" customFormat="true" ht="18" hidden="false" customHeight="true" outlineLevel="0" collapsed="false">
      <c r="B1102" s="68"/>
      <c r="C1102" s="3"/>
      <c r="D1102" s="69"/>
      <c r="E1102" s="79"/>
      <c r="F1102" s="79"/>
      <c r="G1102" s="80"/>
      <c r="H1102" s="80"/>
      <c r="I1102" s="80"/>
      <c r="J1102" s="80"/>
      <c r="K1102" s="97"/>
      <c r="L1102" s="87"/>
      <c r="M1102" s="87"/>
      <c r="N1102" s="87"/>
      <c r="O1102" s="74"/>
      <c r="P1102" s="74"/>
      <c r="Q1102" s="88"/>
      <c r="R1102" s="85"/>
      <c r="S1102" s="98"/>
    </row>
    <row r="1103" s="67" customFormat="true" ht="18" hidden="false" customHeight="true" outlineLevel="0" collapsed="false">
      <c r="B1103" s="68"/>
      <c r="C1103" s="3"/>
      <c r="D1103" s="69"/>
      <c r="E1103" s="79"/>
      <c r="F1103" s="79"/>
      <c r="G1103" s="80"/>
      <c r="H1103" s="80"/>
      <c r="I1103" s="80"/>
      <c r="J1103" s="80"/>
      <c r="K1103" s="97"/>
      <c r="L1103" s="87"/>
      <c r="M1103" s="87"/>
      <c r="N1103" s="87"/>
      <c r="O1103" s="74"/>
      <c r="P1103" s="74"/>
      <c r="Q1103" s="88"/>
      <c r="R1103" s="85"/>
      <c r="S1103" s="98"/>
    </row>
    <row r="1104" s="67" customFormat="true" ht="18" hidden="false" customHeight="true" outlineLevel="0" collapsed="false">
      <c r="B1104" s="68"/>
      <c r="C1104" s="3"/>
      <c r="D1104" s="69"/>
      <c r="E1104" s="79"/>
      <c r="F1104" s="79"/>
      <c r="G1104" s="80"/>
      <c r="H1104" s="80"/>
      <c r="I1104" s="80"/>
      <c r="J1104" s="80"/>
      <c r="K1104" s="97"/>
      <c r="L1104" s="87"/>
      <c r="M1104" s="87"/>
      <c r="N1104" s="87"/>
      <c r="O1104" s="74"/>
      <c r="P1104" s="74"/>
      <c r="Q1104" s="88"/>
      <c r="R1104" s="85"/>
      <c r="S1104" s="98"/>
    </row>
    <row r="1105" s="67" customFormat="true" ht="18" hidden="false" customHeight="true" outlineLevel="0" collapsed="false">
      <c r="B1105" s="68"/>
      <c r="C1105" s="3"/>
      <c r="D1105" s="69"/>
      <c r="E1105" s="79"/>
      <c r="F1105" s="79"/>
      <c r="G1105" s="80"/>
      <c r="H1105" s="80"/>
      <c r="I1105" s="80"/>
      <c r="J1105" s="80"/>
      <c r="K1105" s="97"/>
      <c r="L1105" s="87"/>
      <c r="M1105" s="87"/>
      <c r="N1105" s="87"/>
      <c r="O1105" s="74"/>
      <c r="P1105" s="74"/>
      <c r="Q1105" s="88"/>
      <c r="R1105" s="85"/>
      <c r="S1105" s="98"/>
    </row>
    <row r="1106" s="67" customFormat="true" ht="18" hidden="false" customHeight="true" outlineLevel="0" collapsed="false">
      <c r="B1106" s="68"/>
      <c r="C1106" s="3"/>
      <c r="D1106" s="69"/>
      <c r="E1106" s="79"/>
      <c r="F1106" s="79"/>
      <c r="G1106" s="80"/>
      <c r="H1106" s="80"/>
      <c r="I1106" s="80"/>
      <c r="J1106" s="80"/>
      <c r="K1106" s="97"/>
      <c r="L1106" s="87"/>
      <c r="M1106" s="87"/>
      <c r="N1106" s="87"/>
      <c r="O1106" s="74"/>
      <c r="P1106" s="74"/>
      <c r="Q1106" s="88"/>
      <c r="R1106" s="85"/>
      <c r="S1106" s="98"/>
    </row>
    <row r="1107" s="67" customFormat="true" ht="18" hidden="false" customHeight="true" outlineLevel="0" collapsed="false">
      <c r="B1107" s="68"/>
      <c r="C1107" s="3"/>
      <c r="D1107" s="69"/>
      <c r="E1107" s="79"/>
      <c r="F1107" s="79"/>
      <c r="G1107" s="80"/>
      <c r="H1107" s="80"/>
      <c r="I1107" s="80"/>
      <c r="J1107" s="80"/>
      <c r="K1107" s="97"/>
      <c r="L1107" s="87"/>
      <c r="M1107" s="87"/>
      <c r="N1107" s="87"/>
      <c r="O1107" s="74"/>
      <c r="P1107" s="74"/>
      <c r="Q1107" s="88"/>
      <c r="R1107" s="85"/>
      <c r="S1107" s="98"/>
    </row>
    <row r="1108" s="67" customFormat="true" ht="18" hidden="false" customHeight="true" outlineLevel="0" collapsed="false">
      <c r="B1108" s="68"/>
      <c r="C1108" s="3"/>
      <c r="D1108" s="69"/>
      <c r="E1108" s="79"/>
      <c r="F1108" s="79"/>
      <c r="G1108" s="80"/>
      <c r="H1108" s="80"/>
      <c r="I1108" s="80"/>
      <c r="J1108" s="80"/>
      <c r="K1108" s="97"/>
      <c r="L1108" s="87"/>
      <c r="M1108" s="87"/>
      <c r="N1108" s="87"/>
      <c r="O1108" s="74"/>
      <c r="P1108" s="74"/>
      <c r="Q1108" s="88"/>
      <c r="R1108" s="85"/>
      <c r="S1108" s="98"/>
    </row>
    <row r="1109" s="67" customFormat="true" ht="18" hidden="false" customHeight="true" outlineLevel="0" collapsed="false">
      <c r="B1109" s="68"/>
      <c r="C1109" s="3"/>
      <c r="D1109" s="69"/>
      <c r="E1109" s="79"/>
      <c r="F1109" s="79"/>
      <c r="G1109" s="80"/>
      <c r="H1109" s="80"/>
      <c r="I1109" s="80"/>
      <c r="J1109" s="80"/>
      <c r="K1109" s="97"/>
      <c r="L1109" s="87"/>
      <c r="M1109" s="87"/>
      <c r="N1109" s="87"/>
      <c r="O1109" s="74"/>
      <c r="P1109" s="74"/>
      <c r="Q1109" s="88"/>
      <c r="R1109" s="85"/>
      <c r="S1109" s="98"/>
    </row>
    <row r="1110" s="67" customFormat="true" ht="18" hidden="false" customHeight="true" outlineLevel="0" collapsed="false">
      <c r="B1110" s="68"/>
      <c r="C1110" s="3"/>
      <c r="D1110" s="69"/>
      <c r="E1110" s="79"/>
      <c r="F1110" s="79"/>
      <c r="G1110" s="80"/>
      <c r="H1110" s="80"/>
      <c r="I1110" s="80"/>
      <c r="J1110" s="80"/>
      <c r="K1110" s="97"/>
      <c r="L1110" s="87"/>
      <c r="M1110" s="87"/>
      <c r="N1110" s="87"/>
      <c r="O1110" s="74"/>
      <c r="P1110" s="74"/>
      <c r="Q1110" s="88"/>
      <c r="R1110" s="85"/>
      <c r="S1110" s="98"/>
    </row>
    <row r="1111" s="67" customFormat="true" ht="18" hidden="false" customHeight="true" outlineLevel="0" collapsed="false">
      <c r="B1111" s="68"/>
      <c r="C1111" s="3"/>
      <c r="D1111" s="69"/>
      <c r="E1111" s="79"/>
      <c r="F1111" s="79"/>
      <c r="G1111" s="80"/>
      <c r="H1111" s="80"/>
      <c r="I1111" s="80"/>
      <c r="J1111" s="80"/>
      <c r="K1111" s="97"/>
      <c r="L1111" s="87"/>
      <c r="M1111" s="87"/>
      <c r="N1111" s="87"/>
      <c r="O1111" s="74"/>
      <c r="P1111" s="74"/>
      <c r="Q1111" s="88"/>
      <c r="R1111" s="85"/>
      <c r="S1111" s="98"/>
    </row>
    <row r="1112" s="67" customFormat="true" ht="18" hidden="false" customHeight="true" outlineLevel="0" collapsed="false">
      <c r="B1112" s="68"/>
      <c r="C1112" s="3"/>
      <c r="D1112" s="69"/>
      <c r="E1112" s="79"/>
      <c r="F1112" s="79"/>
      <c r="G1112" s="80"/>
      <c r="H1112" s="80"/>
      <c r="I1112" s="80"/>
      <c r="J1112" s="80"/>
      <c r="K1112" s="97"/>
      <c r="L1112" s="87"/>
      <c r="M1112" s="87"/>
      <c r="N1112" s="87"/>
      <c r="O1112" s="74"/>
      <c r="P1112" s="74"/>
      <c r="Q1112" s="88"/>
      <c r="R1112" s="85"/>
      <c r="S1112" s="98"/>
    </row>
    <row r="1113" s="67" customFormat="true" ht="18" hidden="false" customHeight="true" outlineLevel="0" collapsed="false">
      <c r="B1113" s="68"/>
      <c r="C1113" s="3"/>
      <c r="D1113" s="69"/>
      <c r="E1113" s="79"/>
      <c r="F1113" s="79"/>
      <c r="G1113" s="80"/>
      <c r="H1113" s="80"/>
      <c r="I1113" s="80"/>
      <c r="J1113" s="80"/>
      <c r="K1113" s="97"/>
      <c r="L1113" s="87"/>
      <c r="M1113" s="87"/>
      <c r="N1113" s="87"/>
      <c r="O1113" s="74"/>
      <c r="P1113" s="74"/>
      <c r="Q1113" s="88"/>
      <c r="R1113" s="85"/>
      <c r="S1113" s="98"/>
    </row>
    <row r="1114" s="67" customFormat="true" ht="18" hidden="false" customHeight="true" outlineLevel="0" collapsed="false">
      <c r="B1114" s="68"/>
      <c r="C1114" s="3"/>
      <c r="D1114" s="69"/>
      <c r="E1114" s="79"/>
      <c r="F1114" s="79"/>
      <c r="G1114" s="80"/>
      <c r="H1114" s="80"/>
      <c r="I1114" s="80"/>
      <c r="J1114" s="80"/>
      <c r="K1114" s="97"/>
      <c r="L1114" s="87"/>
      <c r="M1114" s="87"/>
      <c r="N1114" s="87"/>
      <c r="O1114" s="74"/>
      <c r="P1114" s="74"/>
      <c r="Q1114" s="88"/>
      <c r="R1114" s="85"/>
      <c r="S1114" s="98"/>
    </row>
    <row r="1115" s="67" customFormat="true" ht="18" hidden="false" customHeight="true" outlineLevel="0" collapsed="false">
      <c r="B1115" s="68"/>
      <c r="C1115" s="3"/>
      <c r="D1115" s="69"/>
      <c r="E1115" s="79"/>
      <c r="F1115" s="79"/>
      <c r="G1115" s="80"/>
      <c r="H1115" s="80"/>
      <c r="I1115" s="80"/>
      <c r="J1115" s="80"/>
      <c r="K1115" s="97"/>
      <c r="L1115" s="87"/>
      <c r="M1115" s="87"/>
      <c r="N1115" s="87"/>
      <c r="O1115" s="74"/>
      <c r="P1115" s="74"/>
      <c r="Q1115" s="88"/>
      <c r="R1115" s="85"/>
      <c r="S1115" s="98"/>
    </row>
    <row r="1116" s="67" customFormat="true" ht="18" hidden="false" customHeight="true" outlineLevel="0" collapsed="false">
      <c r="B1116" s="68"/>
      <c r="C1116" s="3"/>
      <c r="D1116" s="69"/>
      <c r="E1116" s="79"/>
      <c r="F1116" s="79"/>
      <c r="G1116" s="80"/>
      <c r="H1116" s="80"/>
      <c r="I1116" s="80"/>
      <c r="J1116" s="80"/>
      <c r="K1116" s="97"/>
      <c r="L1116" s="87"/>
      <c r="M1116" s="87"/>
      <c r="N1116" s="87"/>
      <c r="O1116" s="74"/>
      <c r="P1116" s="74"/>
      <c r="Q1116" s="88"/>
      <c r="R1116" s="85"/>
      <c r="S1116" s="98"/>
    </row>
    <row r="1117" s="67" customFormat="true" ht="18" hidden="false" customHeight="true" outlineLevel="0" collapsed="false">
      <c r="B1117" s="68"/>
      <c r="C1117" s="3"/>
      <c r="D1117" s="69"/>
      <c r="E1117" s="79"/>
      <c r="F1117" s="79"/>
      <c r="G1117" s="80"/>
      <c r="H1117" s="80"/>
      <c r="I1117" s="80"/>
      <c r="J1117" s="80"/>
      <c r="K1117" s="97"/>
      <c r="L1117" s="87"/>
      <c r="M1117" s="87"/>
      <c r="N1117" s="87"/>
      <c r="O1117" s="74"/>
      <c r="P1117" s="74"/>
      <c r="Q1117" s="88"/>
      <c r="R1117" s="85"/>
      <c r="S1117" s="98"/>
    </row>
    <row r="1118" s="67" customFormat="true" ht="18" hidden="false" customHeight="true" outlineLevel="0" collapsed="false">
      <c r="B1118" s="68"/>
      <c r="C1118" s="3"/>
      <c r="D1118" s="69"/>
      <c r="E1118" s="79"/>
      <c r="F1118" s="79"/>
      <c r="G1118" s="80"/>
      <c r="H1118" s="80"/>
      <c r="I1118" s="80"/>
      <c r="J1118" s="80"/>
      <c r="K1118" s="97"/>
      <c r="L1118" s="87"/>
      <c r="M1118" s="87"/>
      <c r="N1118" s="87"/>
      <c r="O1118" s="74"/>
      <c r="P1118" s="74"/>
      <c r="Q1118" s="88"/>
      <c r="R1118" s="85"/>
      <c r="S1118" s="98"/>
    </row>
    <row r="1119" s="67" customFormat="true" ht="18" hidden="false" customHeight="true" outlineLevel="0" collapsed="false">
      <c r="B1119" s="68"/>
      <c r="C1119" s="3"/>
      <c r="D1119" s="69"/>
      <c r="E1119" s="79"/>
      <c r="F1119" s="79"/>
      <c r="G1119" s="80"/>
      <c r="H1119" s="80"/>
      <c r="I1119" s="80"/>
      <c r="J1119" s="80"/>
      <c r="K1119" s="97"/>
      <c r="L1119" s="87"/>
      <c r="M1119" s="87"/>
      <c r="N1119" s="87"/>
      <c r="O1119" s="74"/>
      <c r="P1119" s="74"/>
      <c r="Q1119" s="88"/>
      <c r="R1119" s="85"/>
      <c r="S1119" s="98"/>
    </row>
    <row r="1120" s="67" customFormat="true" ht="18" hidden="false" customHeight="true" outlineLevel="0" collapsed="false">
      <c r="B1120" s="68"/>
      <c r="C1120" s="3"/>
      <c r="D1120" s="69"/>
      <c r="E1120" s="79"/>
      <c r="F1120" s="79"/>
      <c r="G1120" s="80"/>
      <c r="H1120" s="80"/>
      <c r="I1120" s="80"/>
      <c r="J1120" s="80"/>
      <c r="K1120" s="97"/>
      <c r="L1120" s="87"/>
      <c r="M1120" s="87"/>
      <c r="N1120" s="87"/>
      <c r="O1120" s="74"/>
      <c r="P1120" s="74"/>
      <c r="Q1120" s="88"/>
      <c r="R1120" s="85"/>
      <c r="S1120" s="98"/>
    </row>
    <row r="1121" s="67" customFormat="true" ht="18" hidden="false" customHeight="true" outlineLevel="0" collapsed="false">
      <c r="B1121" s="68"/>
      <c r="C1121" s="3"/>
      <c r="D1121" s="69"/>
      <c r="E1121" s="79"/>
      <c r="F1121" s="79"/>
      <c r="G1121" s="80"/>
      <c r="H1121" s="80"/>
      <c r="I1121" s="80"/>
      <c r="J1121" s="80"/>
      <c r="K1121" s="97"/>
      <c r="L1121" s="87"/>
      <c r="M1121" s="87"/>
      <c r="N1121" s="87"/>
      <c r="O1121" s="74"/>
      <c r="P1121" s="74"/>
      <c r="Q1121" s="88"/>
      <c r="R1121" s="85"/>
      <c r="S1121" s="98"/>
    </row>
    <row r="1122" s="67" customFormat="true" ht="18" hidden="false" customHeight="true" outlineLevel="0" collapsed="false">
      <c r="B1122" s="68"/>
      <c r="C1122" s="3"/>
      <c r="D1122" s="69"/>
      <c r="E1122" s="79"/>
      <c r="F1122" s="79"/>
      <c r="G1122" s="80"/>
      <c r="H1122" s="80"/>
      <c r="I1122" s="80"/>
      <c r="J1122" s="80"/>
      <c r="K1122" s="97"/>
      <c r="L1122" s="87"/>
      <c r="M1122" s="87"/>
      <c r="N1122" s="87"/>
      <c r="O1122" s="74"/>
      <c r="P1122" s="74"/>
      <c r="Q1122" s="88"/>
      <c r="R1122" s="85"/>
      <c r="S1122" s="98"/>
    </row>
    <row r="1123" s="67" customFormat="true" ht="18" hidden="false" customHeight="true" outlineLevel="0" collapsed="false">
      <c r="B1123" s="68"/>
      <c r="C1123" s="3"/>
      <c r="D1123" s="69"/>
      <c r="E1123" s="79"/>
      <c r="F1123" s="79"/>
      <c r="G1123" s="80"/>
      <c r="H1123" s="80"/>
      <c r="I1123" s="80"/>
      <c r="J1123" s="80"/>
      <c r="K1123" s="97"/>
      <c r="L1123" s="87"/>
      <c r="M1123" s="87"/>
      <c r="N1123" s="87"/>
      <c r="O1123" s="74"/>
      <c r="P1123" s="74"/>
      <c r="Q1123" s="88"/>
      <c r="R1123" s="85"/>
      <c r="S1123" s="98"/>
    </row>
    <row r="1124" s="67" customFormat="true" ht="18" hidden="false" customHeight="true" outlineLevel="0" collapsed="false">
      <c r="B1124" s="68"/>
      <c r="C1124" s="3"/>
      <c r="D1124" s="69"/>
      <c r="E1124" s="79"/>
      <c r="F1124" s="79"/>
      <c r="G1124" s="80"/>
      <c r="H1124" s="80"/>
      <c r="I1124" s="80"/>
      <c r="J1124" s="80"/>
      <c r="K1124" s="97"/>
      <c r="L1124" s="87"/>
      <c r="M1124" s="87"/>
      <c r="N1124" s="87"/>
      <c r="O1124" s="74"/>
      <c r="P1124" s="74"/>
      <c r="Q1124" s="88"/>
      <c r="R1124" s="85"/>
      <c r="S1124" s="98"/>
    </row>
    <row r="1125" s="67" customFormat="true" ht="18" hidden="false" customHeight="true" outlineLevel="0" collapsed="false">
      <c r="B1125" s="68"/>
      <c r="C1125" s="3"/>
      <c r="D1125" s="69"/>
      <c r="E1125" s="79"/>
      <c r="F1125" s="79"/>
      <c r="G1125" s="80"/>
      <c r="H1125" s="80"/>
      <c r="I1125" s="80"/>
      <c r="J1125" s="80"/>
      <c r="K1125" s="97"/>
      <c r="L1125" s="87"/>
      <c r="M1125" s="87"/>
      <c r="N1125" s="87"/>
      <c r="O1125" s="74"/>
      <c r="P1125" s="74"/>
      <c r="Q1125" s="88"/>
      <c r="R1125" s="85"/>
      <c r="S1125" s="98"/>
    </row>
    <row r="1126" s="67" customFormat="true" ht="18" hidden="false" customHeight="true" outlineLevel="0" collapsed="false">
      <c r="B1126" s="68"/>
      <c r="C1126" s="3"/>
      <c r="D1126" s="69"/>
      <c r="E1126" s="79"/>
      <c r="F1126" s="79"/>
      <c r="G1126" s="80"/>
      <c r="H1126" s="80"/>
      <c r="I1126" s="80"/>
      <c r="J1126" s="80"/>
      <c r="K1126" s="97"/>
      <c r="L1126" s="87"/>
      <c r="M1126" s="87"/>
      <c r="N1126" s="87"/>
      <c r="O1126" s="74"/>
      <c r="P1126" s="74"/>
      <c r="Q1126" s="88"/>
      <c r="R1126" s="85"/>
      <c r="S1126" s="98"/>
    </row>
    <row r="1127" s="67" customFormat="true" ht="18" hidden="false" customHeight="true" outlineLevel="0" collapsed="false">
      <c r="B1127" s="68"/>
      <c r="C1127" s="3"/>
      <c r="D1127" s="69"/>
      <c r="E1127" s="79"/>
      <c r="F1127" s="79"/>
      <c r="G1127" s="80"/>
      <c r="H1127" s="80"/>
      <c r="I1127" s="80"/>
      <c r="J1127" s="80"/>
      <c r="K1127" s="97"/>
      <c r="L1127" s="87"/>
      <c r="M1127" s="87"/>
      <c r="N1127" s="87"/>
      <c r="O1127" s="74"/>
      <c r="P1127" s="74"/>
      <c r="Q1127" s="88"/>
      <c r="R1127" s="85"/>
      <c r="S1127" s="98"/>
    </row>
    <row r="1128" s="67" customFormat="true" ht="18" hidden="false" customHeight="true" outlineLevel="0" collapsed="false">
      <c r="B1128" s="68"/>
      <c r="C1128" s="3"/>
      <c r="D1128" s="69"/>
      <c r="E1128" s="79"/>
      <c r="F1128" s="79"/>
      <c r="G1128" s="80"/>
      <c r="H1128" s="80"/>
      <c r="I1128" s="80"/>
      <c r="J1128" s="80"/>
      <c r="K1128" s="97"/>
      <c r="L1128" s="87"/>
      <c r="M1128" s="87"/>
      <c r="N1128" s="87"/>
      <c r="O1128" s="74"/>
      <c r="P1128" s="74"/>
      <c r="Q1128" s="88"/>
      <c r="R1128" s="85"/>
      <c r="S1128" s="98"/>
    </row>
    <row r="1129" s="67" customFormat="true" ht="18" hidden="false" customHeight="true" outlineLevel="0" collapsed="false">
      <c r="B1129" s="68"/>
      <c r="C1129" s="3"/>
      <c r="D1129" s="69"/>
      <c r="E1129" s="79"/>
      <c r="F1129" s="79"/>
      <c r="G1129" s="80"/>
      <c r="H1129" s="80"/>
      <c r="I1129" s="80"/>
      <c r="J1129" s="80"/>
      <c r="K1129" s="97"/>
      <c r="L1129" s="87"/>
      <c r="M1129" s="87"/>
      <c r="N1129" s="87"/>
      <c r="O1129" s="74"/>
      <c r="P1129" s="74"/>
      <c r="Q1129" s="88"/>
      <c r="R1129" s="85"/>
      <c r="S1129" s="98"/>
    </row>
    <row r="1130" s="67" customFormat="true" ht="18" hidden="false" customHeight="true" outlineLevel="0" collapsed="false">
      <c r="B1130" s="68"/>
      <c r="C1130" s="3"/>
      <c r="D1130" s="69"/>
      <c r="E1130" s="79"/>
      <c r="F1130" s="79"/>
      <c r="G1130" s="80"/>
      <c r="H1130" s="80"/>
      <c r="I1130" s="80"/>
      <c r="J1130" s="80"/>
      <c r="K1130" s="97"/>
      <c r="L1130" s="87"/>
      <c r="M1130" s="87"/>
      <c r="N1130" s="87"/>
      <c r="O1130" s="74"/>
      <c r="P1130" s="74"/>
      <c r="Q1130" s="88"/>
      <c r="R1130" s="85"/>
      <c r="S1130" s="98"/>
    </row>
    <row r="1131" s="67" customFormat="true" ht="18" hidden="false" customHeight="true" outlineLevel="0" collapsed="false">
      <c r="B1131" s="68"/>
      <c r="C1131" s="3"/>
      <c r="D1131" s="69"/>
      <c r="E1131" s="79"/>
      <c r="F1131" s="79"/>
      <c r="G1131" s="80"/>
      <c r="H1131" s="80"/>
      <c r="I1131" s="80"/>
      <c r="J1131" s="80"/>
      <c r="K1131" s="97"/>
      <c r="L1131" s="87"/>
      <c r="M1131" s="87"/>
      <c r="N1131" s="87"/>
      <c r="O1131" s="74"/>
      <c r="P1131" s="74"/>
      <c r="Q1131" s="88"/>
      <c r="R1131" s="85"/>
      <c r="S1131" s="98"/>
    </row>
    <row r="1132" s="67" customFormat="true" ht="18" hidden="false" customHeight="true" outlineLevel="0" collapsed="false">
      <c r="B1132" s="68"/>
      <c r="C1132" s="3"/>
      <c r="D1132" s="69"/>
      <c r="E1132" s="79"/>
      <c r="F1132" s="79"/>
      <c r="G1132" s="80"/>
      <c r="H1132" s="80"/>
      <c r="I1132" s="80"/>
      <c r="J1132" s="80"/>
      <c r="K1132" s="97"/>
      <c r="L1132" s="87"/>
      <c r="M1132" s="87"/>
      <c r="N1132" s="87"/>
      <c r="O1132" s="74"/>
      <c r="P1132" s="74"/>
      <c r="Q1132" s="88"/>
      <c r="R1132" s="85"/>
      <c r="S1132" s="98"/>
    </row>
    <row r="1133" s="67" customFormat="true" ht="18" hidden="false" customHeight="true" outlineLevel="0" collapsed="false">
      <c r="B1133" s="68"/>
      <c r="C1133" s="3"/>
      <c r="D1133" s="69"/>
      <c r="E1133" s="79"/>
      <c r="F1133" s="79"/>
      <c r="G1133" s="80"/>
      <c r="H1133" s="80"/>
      <c r="I1133" s="80"/>
      <c r="J1133" s="80"/>
      <c r="K1133" s="97"/>
      <c r="L1133" s="87"/>
      <c r="M1133" s="87"/>
      <c r="N1133" s="87"/>
      <c r="O1133" s="74"/>
      <c r="P1133" s="74"/>
      <c r="Q1133" s="88"/>
      <c r="R1133" s="85"/>
      <c r="S1133" s="98"/>
    </row>
    <row r="1134" s="67" customFormat="true" ht="18" hidden="false" customHeight="true" outlineLevel="0" collapsed="false">
      <c r="B1134" s="68"/>
      <c r="C1134" s="3"/>
      <c r="D1134" s="69"/>
      <c r="E1134" s="79"/>
      <c r="F1134" s="79"/>
      <c r="G1134" s="80"/>
      <c r="H1134" s="80"/>
      <c r="I1134" s="80"/>
      <c r="J1134" s="80"/>
      <c r="K1134" s="97"/>
      <c r="L1134" s="87"/>
      <c r="M1134" s="87"/>
      <c r="N1134" s="87"/>
      <c r="O1134" s="74"/>
      <c r="P1134" s="74"/>
      <c r="Q1134" s="88"/>
      <c r="R1134" s="85"/>
      <c r="S1134" s="98"/>
    </row>
    <row r="1135" s="67" customFormat="true" ht="18" hidden="false" customHeight="true" outlineLevel="0" collapsed="false">
      <c r="B1135" s="68"/>
      <c r="C1135" s="3"/>
      <c r="D1135" s="69"/>
      <c r="E1135" s="79"/>
      <c r="F1135" s="79"/>
      <c r="G1135" s="80"/>
      <c r="H1135" s="80"/>
      <c r="I1135" s="80"/>
      <c r="J1135" s="80"/>
      <c r="K1135" s="97"/>
      <c r="L1135" s="87"/>
      <c r="M1135" s="87"/>
      <c r="N1135" s="87"/>
      <c r="O1135" s="74"/>
      <c r="P1135" s="74"/>
      <c r="Q1135" s="88"/>
      <c r="R1135" s="85"/>
      <c r="S1135" s="98"/>
    </row>
    <row r="1136" s="67" customFormat="true" ht="18" hidden="false" customHeight="true" outlineLevel="0" collapsed="false">
      <c r="B1136" s="68"/>
      <c r="C1136" s="3"/>
      <c r="D1136" s="69"/>
      <c r="E1136" s="79"/>
      <c r="F1136" s="79"/>
      <c r="G1136" s="80"/>
      <c r="H1136" s="80"/>
      <c r="I1136" s="80"/>
      <c r="J1136" s="80"/>
      <c r="K1136" s="97"/>
      <c r="L1136" s="87"/>
      <c r="M1136" s="87"/>
      <c r="N1136" s="87"/>
      <c r="O1136" s="74"/>
      <c r="P1136" s="74"/>
      <c r="Q1136" s="88"/>
      <c r="R1136" s="85"/>
      <c r="S1136" s="98"/>
    </row>
    <row r="1137" s="67" customFormat="true" ht="18" hidden="false" customHeight="true" outlineLevel="0" collapsed="false">
      <c r="B1137" s="68"/>
      <c r="C1137" s="3"/>
      <c r="D1137" s="69"/>
      <c r="E1137" s="79"/>
      <c r="F1137" s="79"/>
      <c r="G1137" s="80"/>
      <c r="H1137" s="80"/>
      <c r="I1137" s="80"/>
      <c r="J1137" s="80"/>
      <c r="K1137" s="97"/>
      <c r="L1137" s="87"/>
      <c r="M1137" s="87"/>
      <c r="N1137" s="87"/>
      <c r="O1137" s="74"/>
      <c r="P1137" s="74"/>
      <c r="Q1137" s="88"/>
      <c r="R1137" s="85"/>
      <c r="S1137" s="98"/>
    </row>
    <row r="1138" s="67" customFormat="true" ht="18" hidden="false" customHeight="true" outlineLevel="0" collapsed="false">
      <c r="B1138" s="68"/>
      <c r="C1138" s="3"/>
      <c r="D1138" s="69"/>
      <c r="E1138" s="79"/>
      <c r="F1138" s="79"/>
      <c r="G1138" s="80"/>
      <c r="H1138" s="80"/>
      <c r="I1138" s="80"/>
      <c r="J1138" s="80"/>
      <c r="K1138" s="97"/>
      <c r="L1138" s="87"/>
      <c r="M1138" s="87"/>
      <c r="N1138" s="87"/>
      <c r="O1138" s="74"/>
      <c r="P1138" s="74"/>
      <c r="Q1138" s="88"/>
      <c r="R1138" s="85"/>
      <c r="S1138" s="98"/>
    </row>
    <row r="1139" s="67" customFormat="true" ht="18" hidden="false" customHeight="true" outlineLevel="0" collapsed="false">
      <c r="B1139" s="68"/>
      <c r="C1139" s="3"/>
      <c r="D1139" s="69"/>
      <c r="E1139" s="79"/>
      <c r="F1139" s="79"/>
      <c r="G1139" s="80"/>
      <c r="H1139" s="80"/>
      <c r="I1139" s="80"/>
      <c r="J1139" s="80"/>
      <c r="K1139" s="97"/>
      <c r="L1139" s="87"/>
      <c r="M1139" s="87"/>
      <c r="N1139" s="87"/>
      <c r="O1139" s="74"/>
      <c r="P1139" s="74"/>
      <c r="Q1139" s="88"/>
      <c r="R1139" s="85"/>
      <c r="S1139" s="98"/>
    </row>
    <row r="1140" s="67" customFormat="true" ht="18" hidden="false" customHeight="true" outlineLevel="0" collapsed="false">
      <c r="B1140" s="68"/>
      <c r="C1140" s="3"/>
      <c r="D1140" s="69"/>
      <c r="E1140" s="79"/>
      <c r="F1140" s="79"/>
      <c r="G1140" s="80"/>
      <c r="H1140" s="80"/>
      <c r="I1140" s="80"/>
      <c r="J1140" s="80"/>
      <c r="K1140" s="97"/>
      <c r="L1140" s="87"/>
      <c r="M1140" s="87"/>
      <c r="N1140" s="87"/>
      <c r="O1140" s="74"/>
      <c r="P1140" s="74"/>
      <c r="Q1140" s="88"/>
      <c r="R1140" s="85"/>
      <c r="S1140" s="98"/>
    </row>
    <row r="1141" s="67" customFormat="true" ht="18" hidden="false" customHeight="true" outlineLevel="0" collapsed="false">
      <c r="B1141" s="68"/>
      <c r="C1141" s="3"/>
      <c r="D1141" s="69"/>
      <c r="E1141" s="79"/>
      <c r="F1141" s="79"/>
      <c r="G1141" s="80"/>
      <c r="H1141" s="80"/>
      <c r="I1141" s="80"/>
      <c r="J1141" s="80"/>
      <c r="K1141" s="97"/>
      <c r="L1141" s="87"/>
      <c r="M1141" s="87"/>
      <c r="N1141" s="87"/>
      <c r="O1141" s="74"/>
      <c r="P1141" s="74"/>
      <c r="Q1141" s="88"/>
      <c r="R1141" s="85"/>
      <c r="S1141" s="98"/>
    </row>
    <row r="1142" s="67" customFormat="true" ht="18" hidden="false" customHeight="true" outlineLevel="0" collapsed="false">
      <c r="B1142" s="68"/>
      <c r="C1142" s="3"/>
      <c r="D1142" s="69"/>
      <c r="E1142" s="79"/>
      <c r="F1142" s="79"/>
      <c r="G1142" s="80"/>
      <c r="H1142" s="80"/>
      <c r="I1142" s="80"/>
      <c r="J1142" s="80"/>
      <c r="K1142" s="97"/>
      <c r="L1142" s="87"/>
      <c r="M1142" s="87"/>
      <c r="N1142" s="87"/>
      <c r="O1142" s="74"/>
      <c r="P1142" s="74"/>
      <c r="Q1142" s="88"/>
      <c r="R1142" s="85"/>
      <c r="S1142" s="98"/>
    </row>
    <row r="1143" s="67" customFormat="true" ht="18" hidden="false" customHeight="true" outlineLevel="0" collapsed="false">
      <c r="B1143" s="68"/>
      <c r="C1143" s="3"/>
      <c r="D1143" s="69"/>
      <c r="E1143" s="79"/>
      <c r="F1143" s="79"/>
      <c r="G1143" s="80"/>
      <c r="H1143" s="80"/>
      <c r="I1143" s="80"/>
      <c r="J1143" s="80"/>
      <c r="K1143" s="97"/>
      <c r="L1143" s="87"/>
      <c r="M1143" s="87"/>
      <c r="N1143" s="87"/>
      <c r="O1143" s="74"/>
      <c r="P1143" s="74"/>
      <c r="Q1143" s="88"/>
      <c r="R1143" s="85"/>
      <c r="S1143" s="98"/>
    </row>
    <row r="1144" s="67" customFormat="true" ht="18" hidden="false" customHeight="true" outlineLevel="0" collapsed="false">
      <c r="B1144" s="68"/>
      <c r="C1144" s="3"/>
      <c r="D1144" s="69"/>
      <c r="E1144" s="79"/>
      <c r="F1144" s="79"/>
      <c r="G1144" s="80"/>
      <c r="H1144" s="80"/>
      <c r="I1144" s="80"/>
      <c r="J1144" s="80"/>
      <c r="K1144" s="97"/>
      <c r="L1144" s="87"/>
      <c r="M1144" s="87"/>
      <c r="N1144" s="87"/>
      <c r="O1144" s="74"/>
      <c r="P1144" s="74"/>
      <c r="Q1144" s="88"/>
      <c r="R1144" s="85"/>
      <c r="S1144" s="98"/>
    </row>
    <row r="1145" s="67" customFormat="true" ht="18" hidden="false" customHeight="true" outlineLevel="0" collapsed="false">
      <c r="B1145" s="68"/>
      <c r="C1145" s="3"/>
      <c r="D1145" s="69"/>
      <c r="E1145" s="79"/>
      <c r="F1145" s="79"/>
      <c r="G1145" s="80"/>
      <c r="H1145" s="80"/>
      <c r="I1145" s="80"/>
      <c r="J1145" s="80"/>
      <c r="K1145" s="97"/>
      <c r="L1145" s="87"/>
      <c r="M1145" s="87"/>
      <c r="N1145" s="87"/>
      <c r="O1145" s="74"/>
      <c r="P1145" s="74"/>
      <c r="Q1145" s="88"/>
      <c r="R1145" s="85"/>
      <c r="S1145" s="98"/>
    </row>
    <row r="1146" s="67" customFormat="true" ht="18" hidden="false" customHeight="true" outlineLevel="0" collapsed="false">
      <c r="B1146" s="68"/>
      <c r="C1146" s="3"/>
      <c r="D1146" s="69"/>
      <c r="E1146" s="79"/>
      <c r="F1146" s="79"/>
      <c r="G1146" s="80"/>
      <c r="H1146" s="80"/>
      <c r="I1146" s="80"/>
      <c r="J1146" s="80"/>
      <c r="K1146" s="97"/>
      <c r="L1146" s="87"/>
      <c r="M1146" s="87"/>
      <c r="N1146" s="87"/>
      <c r="O1146" s="74"/>
      <c r="P1146" s="74"/>
      <c r="Q1146" s="88"/>
      <c r="R1146" s="85"/>
      <c r="S1146" s="98"/>
    </row>
    <row r="1147" s="67" customFormat="true" ht="18" hidden="false" customHeight="true" outlineLevel="0" collapsed="false">
      <c r="B1147" s="68"/>
      <c r="C1147" s="3"/>
      <c r="D1147" s="69"/>
      <c r="E1147" s="79"/>
      <c r="F1147" s="79"/>
      <c r="G1147" s="80"/>
      <c r="H1147" s="80"/>
      <c r="I1147" s="80"/>
      <c r="J1147" s="80"/>
      <c r="K1147" s="97"/>
      <c r="L1147" s="87"/>
      <c r="M1147" s="87"/>
      <c r="N1147" s="87"/>
      <c r="O1147" s="74"/>
      <c r="P1147" s="74"/>
      <c r="Q1147" s="88"/>
      <c r="R1147" s="85"/>
      <c r="S1147" s="98"/>
    </row>
    <row r="1148" s="67" customFormat="true" ht="18" hidden="false" customHeight="true" outlineLevel="0" collapsed="false">
      <c r="B1148" s="68"/>
      <c r="C1148" s="3"/>
      <c r="D1148" s="69"/>
      <c r="E1148" s="79"/>
      <c r="F1148" s="79"/>
      <c r="G1148" s="80"/>
      <c r="H1148" s="80"/>
      <c r="I1148" s="80"/>
      <c r="J1148" s="80"/>
      <c r="K1148" s="97"/>
      <c r="L1148" s="87"/>
      <c r="M1148" s="87"/>
      <c r="N1148" s="87"/>
      <c r="O1148" s="74"/>
      <c r="P1148" s="74"/>
      <c r="Q1148" s="88"/>
      <c r="R1148" s="85"/>
      <c r="S1148" s="98"/>
    </row>
    <row r="1149" s="67" customFormat="true" ht="18" hidden="false" customHeight="true" outlineLevel="0" collapsed="false">
      <c r="B1149" s="68"/>
      <c r="C1149" s="3"/>
      <c r="D1149" s="69"/>
      <c r="E1149" s="79"/>
      <c r="F1149" s="79"/>
      <c r="G1149" s="80"/>
      <c r="H1149" s="80"/>
      <c r="I1149" s="80"/>
      <c r="J1149" s="80"/>
      <c r="K1149" s="97"/>
      <c r="L1149" s="87"/>
      <c r="M1149" s="87"/>
      <c r="N1149" s="87"/>
      <c r="O1149" s="74"/>
      <c r="P1149" s="74"/>
      <c r="Q1149" s="88"/>
      <c r="R1149" s="85"/>
      <c r="S1149" s="98"/>
    </row>
    <row r="1150" s="67" customFormat="true" ht="18" hidden="false" customHeight="true" outlineLevel="0" collapsed="false">
      <c r="B1150" s="68"/>
      <c r="C1150" s="3"/>
      <c r="D1150" s="69"/>
      <c r="E1150" s="79"/>
      <c r="F1150" s="79"/>
      <c r="G1150" s="80"/>
      <c r="H1150" s="80"/>
      <c r="I1150" s="80"/>
      <c r="J1150" s="80"/>
      <c r="K1150" s="97"/>
      <c r="L1150" s="87"/>
      <c r="M1150" s="87"/>
      <c r="N1150" s="87"/>
      <c r="O1150" s="74"/>
      <c r="P1150" s="74"/>
      <c r="Q1150" s="88"/>
      <c r="R1150" s="85"/>
      <c r="S1150" s="98"/>
    </row>
    <row r="1151" s="67" customFormat="true" ht="18" hidden="false" customHeight="true" outlineLevel="0" collapsed="false">
      <c r="B1151" s="68"/>
      <c r="C1151" s="3"/>
      <c r="D1151" s="69"/>
      <c r="E1151" s="79"/>
      <c r="F1151" s="79"/>
      <c r="G1151" s="80"/>
      <c r="H1151" s="80"/>
      <c r="I1151" s="80"/>
      <c r="J1151" s="80"/>
      <c r="K1151" s="97"/>
      <c r="L1151" s="87"/>
      <c r="M1151" s="87"/>
      <c r="N1151" s="87"/>
      <c r="O1151" s="74"/>
      <c r="P1151" s="74"/>
      <c r="Q1151" s="88"/>
      <c r="R1151" s="85"/>
      <c r="S1151" s="98"/>
    </row>
    <row r="1152" s="67" customFormat="true" ht="18" hidden="false" customHeight="true" outlineLevel="0" collapsed="false">
      <c r="B1152" s="68"/>
      <c r="C1152" s="3"/>
      <c r="D1152" s="69"/>
      <c r="E1152" s="79"/>
      <c r="F1152" s="79"/>
      <c r="G1152" s="80"/>
      <c r="H1152" s="80"/>
      <c r="I1152" s="80"/>
      <c r="J1152" s="80"/>
      <c r="K1152" s="97"/>
      <c r="L1152" s="87"/>
      <c r="M1152" s="87"/>
      <c r="N1152" s="87"/>
      <c r="O1152" s="74"/>
      <c r="P1152" s="74"/>
      <c r="Q1152" s="88"/>
      <c r="R1152" s="85"/>
      <c r="S1152" s="98"/>
    </row>
    <row r="1153" s="67" customFormat="true" ht="18" hidden="false" customHeight="true" outlineLevel="0" collapsed="false">
      <c r="B1153" s="68"/>
      <c r="C1153" s="3"/>
      <c r="D1153" s="69"/>
      <c r="E1153" s="79"/>
      <c r="F1153" s="79"/>
      <c r="G1153" s="80"/>
      <c r="H1153" s="80"/>
      <c r="I1153" s="80"/>
      <c r="J1153" s="80"/>
      <c r="K1153" s="97"/>
      <c r="L1153" s="87"/>
      <c r="M1153" s="87"/>
      <c r="N1153" s="87"/>
      <c r="O1153" s="74"/>
      <c r="P1153" s="74"/>
      <c r="Q1153" s="88"/>
      <c r="R1153" s="85"/>
      <c r="S1153" s="98"/>
    </row>
    <row r="1154" s="67" customFormat="true" ht="18" hidden="false" customHeight="true" outlineLevel="0" collapsed="false">
      <c r="B1154" s="68"/>
      <c r="C1154" s="3"/>
      <c r="D1154" s="69"/>
      <c r="E1154" s="79"/>
      <c r="F1154" s="79"/>
      <c r="G1154" s="80"/>
      <c r="H1154" s="80"/>
      <c r="I1154" s="80"/>
      <c r="J1154" s="80"/>
      <c r="K1154" s="97"/>
      <c r="L1154" s="87"/>
      <c r="M1154" s="87"/>
      <c r="N1154" s="87"/>
      <c r="O1154" s="74"/>
      <c r="P1154" s="74"/>
      <c r="Q1154" s="88"/>
      <c r="R1154" s="85"/>
      <c r="S1154" s="98"/>
    </row>
    <row r="1155" s="67" customFormat="true" ht="18" hidden="false" customHeight="true" outlineLevel="0" collapsed="false">
      <c r="B1155" s="68"/>
      <c r="C1155" s="3"/>
      <c r="D1155" s="69"/>
      <c r="E1155" s="79"/>
      <c r="F1155" s="79"/>
      <c r="G1155" s="80"/>
      <c r="H1155" s="80"/>
      <c r="I1155" s="80"/>
      <c r="J1155" s="80"/>
      <c r="K1155" s="97"/>
      <c r="L1155" s="87"/>
      <c r="M1155" s="87"/>
      <c r="N1155" s="87"/>
      <c r="O1155" s="74"/>
      <c r="P1155" s="74"/>
      <c r="Q1155" s="88"/>
      <c r="R1155" s="85"/>
      <c r="S1155" s="98"/>
    </row>
    <row r="1156" s="67" customFormat="true" ht="18" hidden="false" customHeight="true" outlineLevel="0" collapsed="false">
      <c r="B1156" s="68"/>
      <c r="C1156" s="3"/>
      <c r="D1156" s="69"/>
      <c r="E1156" s="79"/>
      <c r="F1156" s="79"/>
      <c r="G1156" s="80"/>
      <c r="H1156" s="80"/>
      <c r="I1156" s="80"/>
      <c r="J1156" s="80"/>
      <c r="K1156" s="97"/>
      <c r="L1156" s="87"/>
      <c r="M1156" s="87"/>
      <c r="N1156" s="87"/>
      <c r="O1156" s="74"/>
      <c r="P1156" s="74"/>
      <c r="Q1156" s="88"/>
      <c r="R1156" s="85"/>
      <c r="S1156" s="98"/>
    </row>
    <row r="1157" s="67" customFormat="true" ht="18" hidden="false" customHeight="true" outlineLevel="0" collapsed="false">
      <c r="B1157" s="68"/>
      <c r="C1157" s="3"/>
      <c r="D1157" s="69"/>
      <c r="E1157" s="79"/>
      <c r="F1157" s="79"/>
      <c r="G1157" s="80"/>
      <c r="H1157" s="80"/>
      <c r="I1157" s="80"/>
      <c r="J1157" s="80"/>
      <c r="K1157" s="97"/>
      <c r="L1157" s="87"/>
      <c r="M1157" s="87"/>
      <c r="N1157" s="87"/>
      <c r="O1157" s="74"/>
      <c r="P1157" s="74"/>
      <c r="Q1157" s="88"/>
      <c r="R1157" s="85"/>
      <c r="S1157" s="98"/>
    </row>
    <row r="1158" s="67" customFormat="true" ht="18" hidden="false" customHeight="true" outlineLevel="0" collapsed="false">
      <c r="B1158" s="68"/>
      <c r="C1158" s="3"/>
      <c r="D1158" s="69"/>
      <c r="E1158" s="79"/>
      <c r="F1158" s="79"/>
      <c r="G1158" s="80"/>
      <c r="H1158" s="80"/>
      <c r="I1158" s="80"/>
      <c r="J1158" s="80"/>
      <c r="K1158" s="97"/>
      <c r="L1158" s="87"/>
      <c r="M1158" s="87"/>
      <c r="N1158" s="87"/>
      <c r="O1158" s="74"/>
      <c r="P1158" s="74"/>
      <c r="Q1158" s="88"/>
      <c r="R1158" s="85"/>
      <c r="S1158" s="98"/>
    </row>
    <row r="1159" s="67" customFormat="true" ht="18" hidden="false" customHeight="true" outlineLevel="0" collapsed="false">
      <c r="B1159" s="68"/>
      <c r="C1159" s="3"/>
      <c r="D1159" s="69"/>
      <c r="E1159" s="79"/>
      <c r="F1159" s="79"/>
      <c r="G1159" s="80"/>
      <c r="H1159" s="80"/>
      <c r="I1159" s="80"/>
      <c r="J1159" s="80"/>
      <c r="K1159" s="97"/>
      <c r="L1159" s="87"/>
      <c r="M1159" s="87"/>
      <c r="N1159" s="87"/>
      <c r="O1159" s="74"/>
      <c r="P1159" s="74"/>
      <c r="Q1159" s="88"/>
      <c r="R1159" s="85"/>
      <c r="S1159" s="98"/>
    </row>
    <row r="1160" s="67" customFormat="true" ht="18" hidden="false" customHeight="true" outlineLevel="0" collapsed="false">
      <c r="B1160" s="68"/>
      <c r="C1160" s="3"/>
      <c r="D1160" s="69"/>
      <c r="E1160" s="79"/>
      <c r="F1160" s="79"/>
      <c r="G1160" s="80"/>
      <c r="H1160" s="80"/>
      <c r="I1160" s="80"/>
      <c r="J1160" s="80"/>
      <c r="K1160" s="97"/>
      <c r="L1160" s="87"/>
      <c r="M1160" s="87"/>
      <c r="N1160" s="87"/>
      <c r="O1160" s="74"/>
      <c r="P1160" s="74"/>
      <c r="Q1160" s="88"/>
      <c r="R1160" s="85"/>
      <c r="S1160" s="98"/>
    </row>
    <row r="1161" s="67" customFormat="true" ht="18" hidden="false" customHeight="true" outlineLevel="0" collapsed="false">
      <c r="B1161" s="68"/>
      <c r="C1161" s="3"/>
      <c r="D1161" s="69"/>
      <c r="E1161" s="79"/>
      <c r="F1161" s="79"/>
      <c r="G1161" s="80"/>
      <c r="H1161" s="80"/>
      <c r="I1161" s="80"/>
      <c r="J1161" s="80"/>
      <c r="K1161" s="97"/>
      <c r="L1161" s="87"/>
      <c r="M1161" s="87"/>
      <c r="N1161" s="87"/>
      <c r="O1161" s="74"/>
      <c r="P1161" s="74"/>
      <c r="Q1161" s="88"/>
      <c r="R1161" s="85"/>
      <c r="S1161" s="98"/>
    </row>
    <row r="1162" s="67" customFormat="true" ht="18" hidden="false" customHeight="true" outlineLevel="0" collapsed="false">
      <c r="B1162" s="68"/>
      <c r="C1162" s="3"/>
      <c r="D1162" s="69"/>
      <c r="E1162" s="79"/>
      <c r="F1162" s="79"/>
      <c r="G1162" s="80"/>
      <c r="H1162" s="80"/>
      <c r="I1162" s="80"/>
      <c r="J1162" s="80"/>
      <c r="K1162" s="97"/>
      <c r="L1162" s="87"/>
      <c r="M1162" s="87"/>
      <c r="N1162" s="87"/>
      <c r="O1162" s="74"/>
      <c r="P1162" s="74"/>
      <c r="Q1162" s="88"/>
      <c r="R1162" s="85"/>
      <c r="S1162" s="98"/>
    </row>
    <row r="1163" s="67" customFormat="true" ht="18" hidden="false" customHeight="true" outlineLevel="0" collapsed="false">
      <c r="B1163" s="68"/>
      <c r="C1163" s="3"/>
      <c r="D1163" s="69"/>
      <c r="E1163" s="79"/>
      <c r="F1163" s="79"/>
      <c r="G1163" s="80"/>
      <c r="H1163" s="80"/>
      <c r="I1163" s="80"/>
      <c r="J1163" s="80"/>
      <c r="K1163" s="97"/>
      <c r="L1163" s="87"/>
      <c r="M1163" s="87"/>
      <c r="N1163" s="87"/>
      <c r="O1163" s="74"/>
      <c r="P1163" s="74"/>
      <c r="Q1163" s="88"/>
      <c r="R1163" s="85"/>
      <c r="S1163" s="98"/>
    </row>
    <row r="1164" s="67" customFormat="true" ht="18" hidden="false" customHeight="true" outlineLevel="0" collapsed="false">
      <c r="B1164" s="68"/>
      <c r="C1164" s="3"/>
      <c r="D1164" s="69"/>
      <c r="E1164" s="79"/>
      <c r="F1164" s="79"/>
      <c r="G1164" s="80"/>
      <c r="H1164" s="80"/>
      <c r="I1164" s="80"/>
      <c r="J1164" s="80"/>
      <c r="K1164" s="97"/>
      <c r="L1164" s="87"/>
      <c r="M1164" s="87"/>
      <c r="N1164" s="87"/>
      <c r="O1164" s="74"/>
      <c r="P1164" s="74"/>
      <c r="Q1164" s="88"/>
      <c r="R1164" s="85"/>
      <c r="S1164" s="98"/>
    </row>
    <row r="1165" s="67" customFormat="true" ht="18" hidden="false" customHeight="true" outlineLevel="0" collapsed="false">
      <c r="B1165" s="68"/>
      <c r="C1165" s="3"/>
      <c r="D1165" s="69"/>
      <c r="E1165" s="79"/>
      <c r="F1165" s="79"/>
      <c r="G1165" s="80"/>
      <c r="H1165" s="80"/>
      <c r="I1165" s="80"/>
      <c r="J1165" s="80"/>
      <c r="K1165" s="97"/>
      <c r="L1165" s="87"/>
      <c r="M1165" s="87"/>
      <c r="N1165" s="87"/>
      <c r="O1165" s="74"/>
      <c r="P1165" s="74"/>
      <c r="Q1165" s="88"/>
      <c r="R1165" s="85"/>
      <c r="S1165" s="98"/>
    </row>
    <row r="1166" s="67" customFormat="true" ht="18" hidden="false" customHeight="true" outlineLevel="0" collapsed="false">
      <c r="B1166" s="68"/>
      <c r="C1166" s="3"/>
      <c r="D1166" s="69"/>
      <c r="E1166" s="79"/>
      <c r="F1166" s="79"/>
      <c r="G1166" s="80"/>
      <c r="H1166" s="80"/>
      <c r="I1166" s="80"/>
      <c r="J1166" s="80"/>
      <c r="K1166" s="97"/>
      <c r="L1166" s="87"/>
      <c r="M1166" s="87"/>
      <c r="N1166" s="87"/>
      <c r="O1166" s="74"/>
      <c r="P1166" s="74"/>
      <c r="Q1166" s="88"/>
      <c r="R1166" s="85"/>
      <c r="S1166" s="98"/>
    </row>
    <row r="1167" s="67" customFormat="true" ht="18" hidden="false" customHeight="true" outlineLevel="0" collapsed="false">
      <c r="B1167" s="68"/>
      <c r="C1167" s="3"/>
      <c r="D1167" s="69"/>
      <c r="E1167" s="79"/>
      <c r="F1167" s="79"/>
      <c r="G1167" s="80"/>
      <c r="H1167" s="80"/>
      <c r="I1167" s="80"/>
      <c r="J1167" s="80"/>
      <c r="K1167" s="97"/>
      <c r="L1167" s="87"/>
      <c r="M1167" s="87"/>
      <c r="N1167" s="87"/>
      <c r="O1167" s="74"/>
      <c r="P1167" s="74"/>
      <c r="Q1167" s="88"/>
      <c r="R1167" s="85"/>
      <c r="S1167" s="98"/>
    </row>
    <row r="1168" s="67" customFormat="true" ht="18" hidden="false" customHeight="true" outlineLevel="0" collapsed="false">
      <c r="B1168" s="68"/>
      <c r="C1168" s="3"/>
      <c r="D1168" s="69"/>
      <c r="E1168" s="79"/>
      <c r="F1168" s="79"/>
      <c r="G1168" s="80"/>
      <c r="H1168" s="80"/>
      <c r="I1168" s="80"/>
      <c r="J1168" s="80"/>
      <c r="K1168" s="97"/>
      <c r="L1168" s="87"/>
      <c r="M1168" s="87"/>
      <c r="N1168" s="87"/>
      <c r="O1168" s="74"/>
      <c r="P1168" s="74"/>
      <c r="Q1168" s="88"/>
      <c r="R1168" s="85"/>
      <c r="S1168" s="98"/>
    </row>
    <row r="1169" s="67" customFormat="true" ht="18" hidden="false" customHeight="true" outlineLevel="0" collapsed="false">
      <c r="B1169" s="68"/>
      <c r="C1169" s="3"/>
      <c r="D1169" s="69"/>
      <c r="E1169" s="79"/>
      <c r="F1169" s="79"/>
      <c r="G1169" s="80"/>
      <c r="H1169" s="80"/>
      <c r="I1169" s="80"/>
      <c r="J1169" s="80"/>
      <c r="K1169" s="97"/>
      <c r="L1169" s="87"/>
      <c r="M1169" s="87"/>
      <c r="N1169" s="87"/>
      <c r="O1169" s="74"/>
      <c r="P1169" s="74"/>
      <c r="Q1169" s="88"/>
      <c r="R1169" s="85"/>
      <c r="S1169" s="98"/>
    </row>
    <row r="1170" s="67" customFormat="true" ht="18" hidden="false" customHeight="true" outlineLevel="0" collapsed="false">
      <c r="B1170" s="68"/>
      <c r="C1170" s="3"/>
      <c r="D1170" s="69"/>
      <c r="E1170" s="79"/>
      <c r="F1170" s="79"/>
      <c r="G1170" s="80"/>
      <c r="H1170" s="80"/>
      <c r="I1170" s="80"/>
      <c r="J1170" s="80"/>
      <c r="K1170" s="97"/>
      <c r="L1170" s="87"/>
      <c r="M1170" s="87"/>
      <c r="N1170" s="87"/>
      <c r="O1170" s="74"/>
      <c r="P1170" s="74"/>
      <c r="Q1170" s="88"/>
      <c r="R1170" s="85"/>
      <c r="S1170" s="98"/>
    </row>
    <row r="1171" s="67" customFormat="true" ht="18" hidden="false" customHeight="true" outlineLevel="0" collapsed="false">
      <c r="B1171" s="68"/>
      <c r="C1171" s="3"/>
      <c r="D1171" s="69"/>
      <c r="E1171" s="79"/>
      <c r="F1171" s="79"/>
      <c r="G1171" s="80"/>
      <c r="H1171" s="80"/>
      <c r="I1171" s="80"/>
      <c r="J1171" s="80"/>
      <c r="K1171" s="97"/>
      <c r="L1171" s="87"/>
      <c r="M1171" s="87"/>
      <c r="N1171" s="87"/>
      <c r="O1171" s="74"/>
      <c r="P1171" s="74"/>
      <c r="Q1171" s="88"/>
      <c r="R1171" s="85"/>
      <c r="S1171" s="98"/>
    </row>
    <row r="1172" s="67" customFormat="true" ht="18" hidden="false" customHeight="true" outlineLevel="0" collapsed="false">
      <c r="B1172" s="68"/>
      <c r="C1172" s="3"/>
      <c r="D1172" s="69"/>
      <c r="E1172" s="79"/>
      <c r="F1172" s="79"/>
      <c r="G1172" s="80"/>
      <c r="H1172" s="80"/>
      <c r="I1172" s="80"/>
      <c r="J1172" s="80"/>
      <c r="K1172" s="97"/>
      <c r="L1172" s="87"/>
      <c r="M1172" s="87"/>
      <c r="N1172" s="87"/>
      <c r="O1172" s="74"/>
      <c r="P1172" s="74"/>
      <c r="Q1172" s="88"/>
      <c r="R1172" s="85"/>
      <c r="S1172" s="98"/>
    </row>
    <row r="1173" s="67" customFormat="true" ht="18" hidden="false" customHeight="true" outlineLevel="0" collapsed="false">
      <c r="B1173" s="68"/>
      <c r="C1173" s="3"/>
      <c r="D1173" s="69"/>
      <c r="E1173" s="79"/>
      <c r="F1173" s="79"/>
      <c r="G1173" s="80"/>
      <c r="H1173" s="80"/>
      <c r="I1173" s="80"/>
      <c r="J1173" s="80"/>
      <c r="K1173" s="97"/>
      <c r="L1173" s="87"/>
      <c r="M1173" s="87"/>
      <c r="N1173" s="87"/>
      <c r="O1173" s="74"/>
      <c r="P1173" s="74"/>
      <c r="Q1173" s="88"/>
      <c r="R1173" s="85"/>
      <c r="S1173" s="98"/>
    </row>
    <row r="1174" s="67" customFormat="true" ht="18" hidden="false" customHeight="true" outlineLevel="0" collapsed="false">
      <c r="B1174" s="68"/>
      <c r="C1174" s="3"/>
      <c r="D1174" s="69"/>
      <c r="E1174" s="79"/>
      <c r="F1174" s="79"/>
      <c r="G1174" s="80"/>
      <c r="H1174" s="80"/>
      <c r="I1174" s="80"/>
      <c r="J1174" s="80"/>
      <c r="K1174" s="97"/>
      <c r="L1174" s="87"/>
      <c r="M1174" s="87"/>
      <c r="N1174" s="87"/>
      <c r="O1174" s="74"/>
      <c r="P1174" s="74"/>
      <c r="Q1174" s="88"/>
      <c r="R1174" s="85"/>
      <c r="S1174" s="98"/>
    </row>
    <row r="1175" s="67" customFormat="true" ht="18" hidden="false" customHeight="true" outlineLevel="0" collapsed="false">
      <c r="B1175" s="68"/>
      <c r="C1175" s="3"/>
      <c r="D1175" s="69"/>
      <c r="E1175" s="79"/>
      <c r="F1175" s="79"/>
      <c r="G1175" s="80"/>
      <c r="H1175" s="80"/>
      <c r="I1175" s="80"/>
      <c r="J1175" s="80"/>
      <c r="K1175" s="97"/>
      <c r="L1175" s="87"/>
      <c r="M1175" s="87"/>
      <c r="N1175" s="87"/>
      <c r="O1175" s="74"/>
      <c r="P1175" s="74"/>
      <c r="Q1175" s="88"/>
      <c r="R1175" s="85"/>
      <c r="S1175" s="98"/>
    </row>
    <row r="1176" s="67" customFormat="true" ht="18" hidden="false" customHeight="true" outlineLevel="0" collapsed="false">
      <c r="B1176" s="68"/>
      <c r="C1176" s="3"/>
      <c r="D1176" s="69"/>
      <c r="E1176" s="79"/>
      <c r="F1176" s="79"/>
      <c r="G1176" s="80"/>
      <c r="H1176" s="80"/>
      <c r="I1176" s="80"/>
      <c r="J1176" s="80"/>
      <c r="K1176" s="97"/>
      <c r="L1176" s="87"/>
      <c r="M1176" s="87"/>
      <c r="N1176" s="87"/>
      <c r="O1176" s="74"/>
      <c r="P1176" s="74"/>
      <c r="Q1176" s="88"/>
      <c r="R1176" s="85"/>
      <c r="S1176" s="98"/>
    </row>
    <row r="1177" s="67" customFormat="true" ht="18" hidden="false" customHeight="true" outlineLevel="0" collapsed="false">
      <c r="B1177" s="68"/>
      <c r="C1177" s="3"/>
      <c r="D1177" s="69"/>
      <c r="E1177" s="79"/>
      <c r="F1177" s="79"/>
      <c r="G1177" s="80"/>
      <c r="H1177" s="80"/>
      <c r="I1177" s="80"/>
      <c r="J1177" s="80"/>
      <c r="K1177" s="97"/>
      <c r="L1177" s="87"/>
      <c r="M1177" s="87"/>
      <c r="N1177" s="87"/>
      <c r="O1177" s="74"/>
      <c r="P1177" s="74"/>
      <c r="Q1177" s="88"/>
      <c r="R1177" s="85"/>
      <c r="S1177" s="98"/>
    </row>
    <row r="1178" s="67" customFormat="true" ht="18" hidden="false" customHeight="true" outlineLevel="0" collapsed="false">
      <c r="B1178" s="68"/>
      <c r="C1178" s="3"/>
      <c r="D1178" s="69"/>
      <c r="E1178" s="79"/>
      <c r="F1178" s="79"/>
      <c r="G1178" s="80"/>
      <c r="H1178" s="80"/>
      <c r="I1178" s="80"/>
      <c r="J1178" s="80"/>
      <c r="K1178" s="97"/>
      <c r="L1178" s="87"/>
      <c r="M1178" s="87"/>
      <c r="N1178" s="87"/>
      <c r="O1178" s="74"/>
      <c r="P1178" s="74"/>
      <c r="Q1178" s="88"/>
      <c r="R1178" s="85"/>
      <c r="S1178" s="98"/>
    </row>
    <row r="1179" s="67" customFormat="true" ht="18" hidden="false" customHeight="true" outlineLevel="0" collapsed="false">
      <c r="B1179" s="68"/>
      <c r="C1179" s="3"/>
      <c r="D1179" s="69"/>
      <c r="E1179" s="79"/>
      <c r="F1179" s="79"/>
      <c r="G1179" s="80"/>
      <c r="H1179" s="80"/>
      <c r="I1179" s="80"/>
      <c r="J1179" s="80"/>
      <c r="K1179" s="97"/>
      <c r="L1179" s="87"/>
      <c r="M1179" s="87"/>
      <c r="N1179" s="87"/>
      <c r="O1179" s="74"/>
      <c r="P1179" s="74"/>
      <c r="Q1179" s="88"/>
      <c r="R1179" s="85"/>
      <c r="S1179" s="98"/>
    </row>
    <row r="1180" s="67" customFormat="true" ht="18" hidden="false" customHeight="true" outlineLevel="0" collapsed="false">
      <c r="B1180" s="68"/>
      <c r="C1180" s="3"/>
      <c r="D1180" s="69"/>
      <c r="E1180" s="79"/>
      <c r="F1180" s="79"/>
      <c r="G1180" s="80"/>
      <c r="H1180" s="80"/>
      <c r="I1180" s="80"/>
      <c r="J1180" s="80"/>
      <c r="K1180" s="97"/>
      <c r="L1180" s="87"/>
      <c r="M1180" s="87"/>
      <c r="N1180" s="87"/>
      <c r="O1180" s="74"/>
      <c r="P1180" s="74"/>
      <c r="Q1180" s="88"/>
      <c r="R1180" s="85"/>
      <c r="S1180" s="98"/>
    </row>
    <row r="1181" s="67" customFormat="true" ht="18" hidden="false" customHeight="true" outlineLevel="0" collapsed="false">
      <c r="B1181" s="68"/>
      <c r="C1181" s="3"/>
      <c r="D1181" s="69"/>
      <c r="E1181" s="79"/>
      <c r="F1181" s="79"/>
      <c r="G1181" s="80"/>
      <c r="H1181" s="80"/>
      <c r="I1181" s="80"/>
      <c r="J1181" s="80"/>
      <c r="K1181" s="97"/>
      <c r="L1181" s="87"/>
      <c r="M1181" s="87"/>
      <c r="N1181" s="87"/>
      <c r="O1181" s="74"/>
      <c r="P1181" s="74"/>
      <c r="Q1181" s="88"/>
      <c r="R1181" s="85"/>
      <c r="S1181" s="98"/>
    </row>
    <row r="1182" s="67" customFormat="true" ht="18" hidden="false" customHeight="true" outlineLevel="0" collapsed="false">
      <c r="B1182" s="68"/>
      <c r="C1182" s="3"/>
      <c r="D1182" s="69"/>
      <c r="E1182" s="79"/>
      <c r="F1182" s="79"/>
      <c r="G1182" s="80"/>
      <c r="H1182" s="80"/>
      <c r="I1182" s="80"/>
      <c r="J1182" s="80"/>
      <c r="K1182" s="97"/>
      <c r="L1182" s="87"/>
      <c r="M1182" s="87"/>
      <c r="N1182" s="87"/>
      <c r="O1182" s="74"/>
      <c r="P1182" s="74"/>
      <c r="Q1182" s="88"/>
      <c r="R1182" s="85"/>
      <c r="S1182" s="98"/>
    </row>
    <row r="1183" s="67" customFormat="true" ht="18" hidden="false" customHeight="true" outlineLevel="0" collapsed="false">
      <c r="B1183" s="68"/>
      <c r="C1183" s="3"/>
      <c r="D1183" s="69"/>
      <c r="E1183" s="79"/>
      <c r="F1183" s="79"/>
      <c r="G1183" s="80"/>
      <c r="H1183" s="80"/>
      <c r="I1183" s="80"/>
      <c r="J1183" s="80"/>
      <c r="K1183" s="97"/>
      <c r="L1183" s="87"/>
      <c r="M1183" s="87"/>
      <c r="N1183" s="87"/>
      <c r="O1183" s="74"/>
      <c r="P1183" s="74"/>
      <c r="Q1183" s="88"/>
      <c r="R1183" s="85"/>
      <c r="S1183" s="98"/>
    </row>
    <row r="1184" s="67" customFormat="true" ht="18" hidden="false" customHeight="true" outlineLevel="0" collapsed="false">
      <c r="B1184" s="68"/>
      <c r="C1184" s="3"/>
      <c r="D1184" s="69"/>
      <c r="E1184" s="79"/>
      <c r="F1184" s="79"/>
      <c r="G1184" s="80"/>
      <c r="H1184" s="80"/>
      <c r="I1184" s="80"/>
      <c r="J1184" s="80"/>
      <c r="K1184" s="97"/>
      <c r="L1184" s="87"/>
      <c r="M1184" s="87"/>
      <c r="N1184" s="87"/>
      <c r="O1184" s="74"/>
      <c r="P1184" s="74"/>
      <c r="Q1184" s="88"/>
      <c r="R1184" s="85"/>
      <c r="S1184" s="98"/>
    </row>
    <row r="1185" s="67" customFormat="true" ht="18" hidden="false" customHeight="true" outlineLevel="0" collapsed="false">
      <c r="B1185" s="68"/>
      <c r="C1185" s="3"/>
      <c r="D1185" s="69"/>
      <c r="E1185" s="79"/>
      <c r="F1185" s="79"/>
      <c r="G1185" s="80"/>
      <c r="H1185" s="80"/>
      <c r="I1185" s="80"/>
      <c r="J1185" s="80"/>
      <c r="K1185" s="97"/>
      <c r="L1185" s="87"/>
      <c r="M1185" s="87"/>
      <c r="N1185" s="87"/>
      <c r="O1185" s="74"/>
      <c r="P1185" s="74"/>
      <c r="Q1185" s="88"/>
      <c r="R1185" s="85"/>
      <c r="S1185" s="98"/>
    </row>
    <row r="1186" s="67" customFormat="true" ht="18" hidden="false" customHeight="true" outlineLevel="0" collapsed="false">
      <c r="B1186" s="68"/>
      <c r="C1186" s="3"/>
      <c r="D1186" s="69"/>
      <c r="E1186" s="79"/>
      <c r="F1186" s="79"/>
      <c r="G1186" s="80"/>
      <c r="H1186" s="80"/>
      <c r="I1186" s="80"/>
      <c r="J1186" s="80"/>
      <c r="K1186" s="97"/>
      <c r="L1186" s="87"/>
      <c r="M1186" s="87"/>
      <c r="N1186" s="87"/>
      <c r="O1186" s="74"/>
      <c r="P1186" s="74"/>
      <c r="Q1186" s="88"/>
      <c r="R1186" s="85"/>
      <c r="S1186" s="98"/>
    </row>
    <row r="1187" s="67" customFormat="true" ht="18" hidden="false" customHeight="true" outlineLevel="0" collapsed="false">
      <c r="B1187" s="68"/>
      <c r="C1187" s="3"/>
      <c r="D1187" s="69"/>
      <c r="E1187" s="79"/>
      <c r="F1187" s="79"/>
      <c r="G1187" s="80"/>
      <c r="H1187" s="80"/>
      <c r="I1187" s="80"/>
      <c r="J1187" s="80"/>
      <c r="K1187" s="97"/>
      <c r="L1187" s="87"/>
      <c r="M1187" s="87"/>
      <c r="N1187" s="87"/>
      <c r="O1187" s="74"/>
      <c r="P1187" s="74"/>
      <c r="Q1187" s="88"/>
      <c r="R1187" s="85"/>
      <c r="S1187" s="98"/>
    </row>
    <row r="1188" s="67" customFormat="true" ht="18" hidden="false" customHeight="true" outlineLevel="0" collapsed="false">
      <c r="B1188" s="68"/>
      <c r="C1188" s="3"/>
      <c r="D1188" s="69"/>
      <c r="E1188" s="79"/>
      <c r="F1188" s="79"/>
      <c r="G1188" s="80"/>
      <c r="H1188" s="80"/>
      <c r="I1188" s="80"/>
      <c r="J1188" s="80"/>
      <c r="K1188" s="97"/>
      <c r="L1188" s="87"/>
      <c r="M1188" s="87"/>
      <c r="N1188" s="87"/>
      <c r="O1188" s="74"/>
      <c r="P1188" s="74"/>
      <c r="Q1188" s="88"/>
      <c r="R1188" s="85"/>
      <c r="S1188" s="98"/>
    </row>
    <row r="1189" s="67" customFormat="true" ht="18" hidden="false" customHeight="true" outlineLevel="0" collapsed="false">
      <c r="B1189" s="68"/>
      <c r="C1189" s="3"/>
      <c r="D1189" s="69"/>
      <c r="E1189" s="79"/>
      <c r="F1189" s="79"/>
      <c r="G1189" s="80"/>
      <c r="H1189" s="80"/>
      <c r="I1189" s="80"/>
      <c r="J1189" s="80"/>
      <c r="K1189" s="97"/>
      <c r="L1189" s="87"/>
      <c r="M1189" s="87"/>
      <c r="N1189" s="87"/>
      <c r="O1189" s="74"/>
      <c r="P1189" s="74"/>
      <c r="Q1189" s="88"/>
      <c r="R1189" s="85"/>
      <c r="S1189" s="98"/>
    </row>
    <row r="1190" s="67" customFormat="true" ht="18" hidden="false" customHeight="true" outlineLevel="0" collapsed="false">
      <c r="B1190" s="68"/>
      <c r="C1190" s="3"/>
      <c r="D1190" s="69"/>
      <c r="E1190" s="79"/>
      <c r="F1190" s="79"/>
      <c r="G1190" s="80"/>
      <c r="H1190" s="80"/>
      <c r="I1190" s="80"/>
      <c r="J1190" s="80"/>
      <c r="K1190" s="97"/>
      <c r="L1190" s="87"/>
      <c r="M1190" s="87"/>
      <c r="N1190" s="87"/>
      <c r="O1190" s="74"/>
      <c r="P1190" s="74"/>
      <c r="Q1190" s="88"/>
      <c r="R1190" s="85"/>
      <c r="S1190" s="98"/>
    </row>
    <row r="1191" s="67" customFormat="true" ht="18" hidden="false" customHeight="true" outlineLevel="0" collapsed="false">
      <c r="B1191" s="68"/>
      <c r="C1191" s="3"/>
      <c r="D1191" s="69"/>
      <c r="E1191" s="79"/>
      <c r="F1191" s="79"/>
      <c r="G1191" s="80"/>
      <c r="H1191" s="80"/>
      <c r="I1191" s="80"/>
      <c r="J1191" s="80"/>
      <c r="K1191" s="97"/>
      <c r="L1191" s="87"/>
      <c r="M1191" s="87"/>
      <c r="N1191" s="87"/>
      <c r="O1191" s="74"/>
      <c r="P1191" s="74"/>
      <c r="Q1191" s="88"/>
      <c r="R1191" s="85"/>
      <c r="S1191" s="98"/>
    </row>
    <row r="1192" s="67" customFormat="true" ht="18" hidden="false" customHeight="true" outlineLevel="0" collapsed="false">
      <c r="B1192" s="68"/>
      <c r="C1192" s="3"/>
      <c r="D1192" s="69"/>
      <c r="E1192" s="79"/>
      <c r="F1192" s="79"/>
      <c r="G1192" s="80"/>
      <c r="H1192" s="80"/>
      <c r="I1192" s="80"/>
      <c r="J1192" s="80"/>
      <c r="K1192" s="97"/>
      <c r="L1192" s="87"/>
      <c r="M1192" s="87"/>
      <c r="N1192" s="87"/>
      <c r="O1192" s="74"/>
      <c r="P1192" s="74"/>
      <c r="Q1192" s="88"/>
      <c r="R1192" s="85"/>
      <c r="S1192" s="98"/>
    </row>
    <row r="1193" s="67" customFormat="true" ht="18" hidden="false" customHeight="true" outlineLevel="0" collapsed="false">
      <c r="B1193" s="68"/>
      <c r="C1193" s="3"/>
      <c r="D1193" s="69"/>
      <c r="E1193" s="79"/>
      <c r="F1193" s="79"/>
      <c r="G1193" s="80"/>
      <c r="H1193" s="80"/>
      <c r="I1193" s="80"/>
      <c r="J1193" s="80"/>
      <c r="K1193" s="97"/>
      <c r="L1193" s="87"/>
      <c r="M1193" s="87"/>
      <c r="N1193" s="87"/>
      <c r="O1193" s="74"/>
      <c r="P1193" s="74"/>
      <c r="Q1193" s="88"/>
      <c r="R1193" s="85"/>
      <c r="S1193" s="98"/>
    </row>
    <row r="1194" s="67" customFormat="true" ht="18" hidden="false" customHeight="true" outlineLevel="0" collapsed="false">
      <c r="B1194" s="68"/>
      <c r="C1194" s="3"/>
      <c r="D1194" s="69"/>
      <c r="E1194" s="79"/>
      <c r="F1194" s="79"/>
      <c r="G1194" s="80"/>
      <c r="H1194" s="80"/>
      <c r="I1194" s="80"/>
      <c r="J1194" s="80"/>
      <c r="K1194" s="97"/>
      <c r="L1194" s="87"/>
      <c r="M1194" s="87"/>
      <c r="N1194" s="87"/>
      <c r="O1194" s="74"/>
      <c r="P1194" s="74"/>
      <c r="Q1194" s="88"/>
      <c r="R1194" s="85"/>
      <c r="S1194" s="98"/>
    </row>
    <row r="1195" s="67" customFormat="true" ht="18" hidden="false" customHeight="true" outlineLevel="0" collapsed="false">
      <c r="B1195" s="68"/>
      <c r="C1195" s="3"/>
      <c r="D1195" s="69"/>
      <c r="E1195" s="79"/>
      <c r="F1195" s="79"/>
      <c r="G1195" s="80"/>
      <c r="H1195" s="80"/>
      <c r="I1195" s="80"/>
      <c r="J1195" s="80"/>
      <c r="K1195" s="97"/>
      <c r="L1195" s="87"/>
      <c r="M1195" s="87"/>
      <c r="N1195" s="87"/>
      <c r="O1195" s="74"/>
      <c r="P1195" s="74"/>
      <c r="Q1195" s="88"/>
      <c r="R1195" s="85"/>
      <c r="S1195" s="98"/>
    </row>
    <row r="1196" s="67" customFormat="true" ht="18" hidden="false" customHeight="true" outlineLevel="0" collapsed="false">
      <c r="B1196" s="68"/>
      <c r="C1196" s="3"/>
      <c r="D1196" s="69"/>
      <c r="E1196" s="79"/>
      <c r="F1196" s="79"/>
      <c r="G1196" s="80"/>
      <c r="H1196" s="80"/>
      <c r="I1196" s="80"/>
      <c r="J1196" s="80"/>
      <c r="K1196" s="97"/>
      <c r="L1196" s="87"/>
      <c r="M1196" s="87"/>
      <c r="N1196" s="87"/>
      <c r="O1196" s="74"/>
      <c r="P1196" s="74"/>
      <c r="Q1196" s="88"/>
      <c r="R1196" s="85"/>
      <c r="S1196" s="98"/>
    </row>
    <row r="1197" s="67" customFormat="true" ht="18" hidden="false" customHeight="true" outlineLevel="0" collapsed="false">
      <c r="B1197" s="68"/>
      <c r="C1197" s="3"/>
      <c r="D1197" s="69"/>
      <c r="E1197" s="79"/>
      <c r="F1197" s="79"/>
      <c r="G1197" s="80"/>
      <c r="H1197" s="80"/>
      <c r="I1197" s="80"/>
      <c r="J1197" s="80"/>
      <c r="K1197" s="97"/>
      <c r="L1197" s="87"/>
      <c r="M1197" s="87"/>
      <c r="N1197" s="87"/>
      <c r="O1197" s="74"/>
      <c r="P1197" s="74"/>
      <c r="Q1197" s="88"/>
      <c r="R1197" s="85"/>
      <c r="S1197" s="98"/>
    </row>
    <row r="1198" s="67" customFormat="true" ht="18" hidden="false" customHeight="true" outlineLevel="0" collapsed="false">
      <c r="B1198" s="68"/>
      <c r="C1198" s="3"/>
      <c r="D1198" s="69"/>
      <c r="E1198" s="79"/>
      <c r="F1198" s="79"/>
      <c r="G1198" s="80"/>
      <c r="H1198" s="80"/>
      <c r="I1198" s="80"/>
      <c r="J1198" s="80"/>
      <c r="K1198" s="97"/>
      <c r="L1198" s="87"/>
      <c r="M1198" s="87"/>
      <c r="N1198" s="87"/>
      <c r="O1198" s="74"/>
      <c r="P1198" s="74"/>
      <c r="Q1198" s="88"/>
      <c r="R1198" s="85"/>
      <c r="S1198" s="98"/>
    </row>
    <row r="1199" s="67" customFormat="true" ht="18" hidden="false" customHeight="true" outlineLevel="0" collapsed="false">
      <c r="B1199" s="68"/>
      <c r="C1199" s="3"/>
      <c r="D1199" s="69"/>
      <c r="E1199" s="79"/>
      <c r="F1199" s="79"/>
      <c r="G1199" s="80"/>
      <c r="H1199" s="80"/>
      <c r="I1199" s="80"/>
      <c r="J1199" s="80"/>
      <c r="K1199" s="97"/>
      <c r="L1199" s="87"/>
      <c r="M1199" s="87"/>
      <c r="N1199" s="87"/>
      <c r="O1199" s="74"/>
      <c r="P1199" s="74"/>
      <c r="Q1199" s="88"/>
      <c r="R1199" s="85"/>
      <c r="S1199" s="98"/>
    </row>
    <row r="1200" s="67" customFormat="true" ht="18" hidden="false" customHeight="true" outlineLevel="0" collapsed="false">
      <c r="B1200" s="68"/>
      <c r="C1200" s="3"/>
      <c r="D1200" s="69"/>
      <c r="E1200" s="79"/>
      <c r="F1200" s="79"/>
      <c r="G1200" s="80"/>
      <c r="H1200" s="80"/>
      <c r="I1200" s="80"/>
      <c r="J1200" s="80"/>
      <c r="K1200" s="97"/>
      <c r="L1200" s="87"/>
      <c r="M1200" s="87"/>
      <c r="N1200" s="87"/>
      <c r="O1200" s="74"/>
      <c r="P1200" s="74"/>
      <c r="Q1200" s="88"/>
      <c r="R1200" s="85"/>
      <c r="S1200" s="98"/>
    </row>
    <row r="1201" s="67" customFormat="true" ht="18" hidden="false" customHeight="true" outlineLevel="0" collapsed="false">
      <c r="B1201" s="68"/>
      <c r="C1201" s="3"/>
      <c r="D1201" s="69"/>
      <c r="E1201" s="79"/>
      <c r="F1201" s="79"/>
      <c r="G1201" s="80"/>
      <c r="H1201" s="80"/>
      <c r="I1201" s="80"/>
      <c r="J1201" s="80"/>
      <c r="K1201" s="97"/>
      <c r="L1201" s="87"/>
      <c r="M1201" s="87"/>
      <c r="N1201" s="87"/>
      <c r="O1201" s="74"/>
      <c r="P1201" s="74"/>
      <c r="Q1201" s="88"/>
      <c r="R1201" s="85"/>
      <c r="S1201" s="98"/>
    </row>
    <row r="1202" s="67" customFormat="true" ht="18" hidden="false" customHeight="true" outlineLevel="0" collapsed="false">
      <c r="B1202" s="68"/>
      <c r="C1202" s="3"/>
      <c r="D1202" s="69"/>
      <c r="E1202" s="79"/>
      <c r="F1202" s="79"/>
      <c r="G1202" s="80"/>
      <c r="H1202" s="80"/>
      <c r="I1202" s="80"/>
      <c r="J1202" s="80"/>
      <c r="K1202" s="97"/>
      <c r="L1202" s="87"/>
      <c r="M1202" s="87"/>
      <c r="N1202" s="87"/>
      <c r="O1202" s="74"/>
      <c r="P1202" s="74"/>
      <c r="Q1202" s="88"/>
      <c r="R1202" s="85"/>
      <c r="S1202" s="98"/>
    </row>
    <row r="1203" s="67" customFormat="true" ht="18" hidden="false" customHeight="true" outlineLevel="0" collapsed="false">
      <c r="B1203" s="68"/>
      <c r="C1203" s="3"/>
      <c r="D1203" s="69"/>
      <c r="E1203" s="79"/>
      <c r="F1203" s="79"/>
      <c r="G1203" s="80"/>
      <c r="H1203" s="80"/>
      <c r="I1203" s="80"/>
      <c r="J1203" s="80"/>
      <c r="K1203" s="97"/>
      <c r="L1203" s="87"/>
      <c r="M1203" s="87"/>
      <c r="N1203" s="87"/>
      <c r="O1203" s="74"/>
      <c r="P1203" s="74"/>
      <c r="Q1203" s="88"/>
      <c r="R1203" s="85"/>
      <c r="S1203" s="98"/>
    </row>
    <row r="1204" s="67" customFormat="true" ht="18" hidden="false" customHeight="true" outlineLevel="0" collapsed="false">
      <c r="B1204" s="68"/>
      <c r="C1204" s="3"/>
      <c r="D1204" s="69"/>
      <c r="E1204" s="79"/>
      <c r="F1204" s="79"/>
      <c r="G1204" s="80"/>
      <c r="H1204" s="80"/>
      <c r="I1204" s="80"/>
      <c r="J1204" s="80"/>
      <c r="K1204" s="97"/>
      <c r="L1204" s="87"/>
      <c r="M1204" s="87"/>
      <c r="N1204" s="87"/>
      <c r="O1204" s="74"/>
      <c r="P1204" s="74"/>
      <c r="Q1204" s="88"/>
      <c r="R1204" s="85"/>
      <c r="S1204" s="98"/>
    </row>
    <row r="1205" s="67" customFormat="true" ht="18" hidden="false" customHeight="true" outlineLevel="0" collapsed="false">
      <c r="B1205" s="68"/>
      <c r="C1205" s="3"/>
      <c r="D1205" s="69"/>
      <c r="E1205" s="79"/>
      <c r="F1205" s="79"/>
      <c r="G1205" s="80"/>
      <c r="H1205" s="80"/>
      <c r="I1205" s="80"/>
      <c r="J1205" s="80"/>
      <c r="K1205" s="97"/>
      <c r="L1205" s="87"/>
      <c r="M1205" s="87"/>
      <c r="N1205" s="87"/>
      <c r="O1205" s="74"/>
      <c r="P1205" s="74"/>
      <c r="Q1205" s="88"/>
      <c r="R1205" s="85"/>
      <c r="S1205" s="98"/>
    </row>
    <row r="1206" s="67" customFormat="true" ht="18" hidden="false" customHeight="true" outlineLevel="0" collapsed="false">
      <c r="B1206" s="68"/>
      <c r="C1206" s="3"/>
      <c r="D1206" s="69"/>
      <c r="E1206" s="79"/>
      <c r="F1206" s="79"/>
      <c r="G1206" s="80"/>
      <c r="H1206" s="80"/>
      <c r="I1206" s="80"/>
      <c r="J1206" s="80"/>
      <c r="K1206" s="97"/>
      <c r="L1206" s="87"/>
      <c r="M1206" s="87"/>
      <c r="N1206" s="87"/>
      <c r="O1206" s="74"/>
      <c r="P1206" s="74"/>
      <c r="Q1206" s="88"/>
      <c r="R1206" s="85"/>
      <c r="S1206" s="98"/>
    </row>
    <row r="1207" s="67" customFormat="true" ht="18" hidden="false" customHeight="true" outlineLevel="0" collapsed="false">
      <c r="B1207" s="68"/>
      <c r="C1207" s="3"/>
      <c r="D1207" s="69"/>
      <c r="E1207" s="79"/>
      <c r="F1207" s="79"/>
      <c r="G1207" s="80"/>
      <c r="H1207" s="80"/>
      <c r="I1207" s="80"/>
      <c r="J1207" s="80"/>
      <c r="K1207" s="97"/>
      <c r="L1207" s="87"/>
      <c r="M1207" s="87"/>
      <c r="N1207" s="87"/>
      <c r="O1207" s="74"/>
      <c r="P1207" s="74"/>
      <c r="Q1207" s="88"/>
      <c r="R1207" s="85"/>
      <c r="S1207" s="98"/>
    </row>
    <row r="1208" s="67" customFormat="true" ht="18" hidden="false" customHeight="true" outlineLevel="0" collapsed="false">
      <c r="B1208" s="68"/>
      <c r="C1208" s="3"/>
      <c r="D1208" s="69"/>
      <c r="E1208" s="79"/>
      <c r="F1208" s="79"/>
      <c r="G1208" s="80"/>
      <c r="H1208" s="80"/>
      <c r="I1208" s="80"/>
      <c r="J1208" s="80"/>
      <c r="K1208" s="97"/>
      <c r="L1208" s="87"/>
      <c r="M1208" s="87"/>
      <c r="N1208" s="87"/>
      <c r="O1208" s="74"/>
      <c r="P1208" s="74"/>
      <c r="Q1208" s="88"/>
      <c r="R1208" s="85"/>
      <c r="S1208" s="98"/>
    </row>
    <row r="1209" s="67" customFormat="true" ht="18" hidden="false" customHeight="true" outlineLevel="0" collapsed="false">
      <c r="B1209" s="68"/>
      <c r="C1209" s="3"/>
      <c r="D1209" s="69"/>
      <c r="E1209" s="79"/>
      <c r="F1209" s="79"/>
      <c r="G1209" s="80"/>
      <c r="H1209" s="80"/>
      <c r="I1209" s="80"/>
      <c r="J1209" s="80"/>
      <c r="K1209" s="97"/>
      <c r="L1209" s="87"/>
      <c r="M1209" s="87"/>
      <c r="N1209" s="87"/>
      <c r="O1209" s="74"/>
      <c r="P1209" s="74"/>
      <c r="Q1209" s="88"/>
      <c r="R1209" s="85"/>
      <c r="S1209" s="98"/>
    </row>
    <row r="1210" s="67" customFormat="true" ht="18" hidden="false" customHeight="true" outlineLevel="0" collapsed="false">
      <c r="B1210" s="68"/>
      <c r="C1210" s="3"/>
      <c r="D1210" s="69"/>
      <c r="E1210" s="79"/>
      <c r="F1210" s="79"/>
      <c r="G1210" s="80"/>
      <c r="H1210" s="80"/>
      <c r="I1210" s="80"/>
      <c r="J1210" s="80"/>
      <c r="K1210" s="97"/>
      <c r="L1210" s="87"/>
      <c r="M1210" s="87"/>
      <c r="N1210" s="87"/>
      <c r="O1210" s="74"/>
      <c r="P1210" s="74"/>
      <c r="Q1210" s="88"/>
      <c r="R1210" s="85"/>
      <c r="S1210" s="98"/>
    </row>
    <row r="1211" s="67" customFormat="true" ht="18" hidden="false" customHeight="true" outlineLevel="0" collapsed="false">
      <c r="B1211" s="68"/>
      <c r="C1211" s="3"/>
      <c r="D1211" s="69"/>
      <c r="E1211" s="79"/>
      <c r="F1211" s="79"/>
      <c r="G1211" s="80"/>
      <c r="H1211" s="80"/>
      <c r="I1211" s="80"/>
      <c r="J1211" s="80"/>
      <c r="K1211" s="97"/>
      <c r="L1211" s="87"/>
      <c r="M1211" s="87"/>
      <c r="N1211" s="87"/>
      <c r="O1211" s="74"/>
      <c r="P1211" s="74"/>
      <c r="Q1211" s="88"/>
      <c r="R1211" s="85"/>
      <c r="S1211" s="98"/>
    </row>
    <row r="1212" s="67" customFormat="true" ht="18" hidden="false" customHeight="true" outlineLevel="0" collapsed="false">
      <c r="B1212" s="68"/>
      <c r="C1212" s="3"/>
      <c r="D1212" s="69"/>
      <c r="E1212" s="79"/>
      <c r="F1212" s="79"/>
      <c r="G1212" s="80"/>
      <c r="H1212" s="80"/>
      <c r="I1212" s="80"/>
      <c r="J1212" s="80"/>
      <c r="K1212" s="97"/>
      <c r="L1212" s="87"/>
      <c r="M1212" s="87"/>
      <c r="N1212" s="87"/>
      <c r="O1212" s="74"/>
      <c r="P1212" s="74"/>
      <c r="Q1212" s="88"/>
      <c r="R1212" s="85"/>
      <c r="S1212" s="98"/>
    </row>
    <row r="1213" s="67" customFormat="true" ht="18" hidden="false" customHeight="true" outlineLevel="0" collapsed="false">
      <c r="B1213" s="68"/>
      <c r="C1213" s="3"/>
      <c r="D1213" s="69"/>
      <c r="E1213" s="79"/>
      <c r="F1213" s="79"/>
      <c r="G1213" s="80"/>
      <c r="H1213" s="80"/>
      <c r="I1213" s="80"/>
      <c r="J1213" s="80"/>
      <c r="K1213" s="97"/>
      <c r="L1213" s="87"/>
      <c r="M1213" s="87"/>
      <c r="N1213" s="87"/>
      <c r="O1213" s="74"/>
      <c r="P1213" s="74"/>
      <c r="Q1213" s="88"/>
      <c r="R1213" s="85"/>
      <c r="S1213" s="98"/>
    </row>
    <row r="1214" s="67" customFormat="true" ht="18" hidden="false" customHeight="true" outlineLevel="0" collapsed="false">
      <c r="B1214" s="68"/>
      <c r="C1214" s="3"/>
      <c r="D1214" s="69"/>
      <c r="E1214" s="79"/>
      <c r="F1214" s="79"/>
      <c r="G1214" s="80"/>
      <c r="H1214" s="80"/>
      <c r="I1214" s="80"/>
      <c r="J1214" s="80"/>
      <c r="K1214" s="97"/>
      <c r="L1214" s="87"/>
      <c r="M1214" s="87"/>
      <c r="N1214" s="87"/>
      <c r="O1214" s="74"/>
      <c r="P1214" s="74"/>
      <c r="Q1214" s="88"/>
      <c r="R1214" s="85"/>
      <c r="S1214" s="98"/>
    </row>
    <row r="1215" s="67" customFormat="true" ht="18" hidden="false" customHeight="true" outlineLevel="0" collapsed="false">
      <c r="B1215" s="68"/>
      <c r="C1215" s="3"/>
      <c r="D1215" s="69"/>
      <c r="E1215" s="79"/>
      <c r="F1215" s="79"/>
      <c r="G1215" s="80"/>
      <c r="H1215" s="80"/>
      <c r="I1215" s="80"/>
      <c r="J1215" s="80"/>
      <c r="K1215" s="97"/>
      <c r="L1215" s="87"/>
      <c r="M1215" s="87"/>
      <c r="N1215" s="87"/>
      <c r="O1215" s="74"/>
      <c r="P1215" s="74"/>
      <c r="Q1215" s="88"/>
      <c r="R1215" s="85"/>
      <c r="S1215" s="98"/>
    </row>
    <row r="1216" s="67" customFormat="true" ht="18" hidden="false" customHeight="true" outlineLevel="0" collapsed="false">
      <c r="B1216" s="68"/>
      <c r="C1216" s="3"/>
      <c r="D1216" s="69"/>
      <c r="E1216" s="79"/>
      <c r="F1216" s="79"/>
      <c r="G1216" s="80"/>
      <c r="H1216" s="80"/>
      <c r="I1216" s="80"/>
      <c r="J1216" s="80"/>
      <c r="K1216" s="97"/>
      <c r="L1216" s="87"/>
      <c r="M1216" s="87"/>
      <c r="N1216" s="87"/>
      <c r="O1216" s="74"/>
      <c r="P1216" s="74"/>
      <c r="Q1216" s="88"/>
      <c r="R1216" s="85"/>
      <c r="S1216" s="98"/>
    </row>
    <row r="1217" s="67" customFormat="true" ht="18" hidden="false" customHeight="true" outlineLevel="0" collapsed="false">
      <c r="B1217" s="68"/>
      <c r="C1217" s="3"/>
      <c r="D1217" s="69"/>
      <c r="E1217" s="79"/>
      <c r="F1217" s="79"/>
      <c r="G1217" s="80"/>
      <c r="H1217" s="80"/>
      <c r="I1217" s="80"/>
      <c r="J1217" s="80"/>
      <c r="K1217" s="97"/>
      <c r="L1217" s="87"/>
      <c r="M1217" s="87"/>
      <c r="N1217" s="87"/>
      <c r="O1217" s="74"/>
      <c r="P1217" s="74"/>
      <c r="Q1217" s="88"/>
      <c r="R1217" s="85"/>
      <c r="S1217" s="98"/>
    </row>
    <row r="1218" s="67" customFormat="true" ht="18" hidden="false" customHeight="true" outlineLevel="0" collapsed="false">
      <c r="B1218" s="68"/>
      <c r="C1218" s="3"/>
      <c r="D1218" s="69"/>
      <c r="E1218" s="79"/>
      <c r="F1218" s="79"/>
      <c r="G1218" s="80"/>
      <c r="H1218" s="80"/>
      <c r="I1218" s="80"/>
      <c r="J1218" s="80"/>
      <c r="K1218" s="97"/>
      <c r="L1218" s="87"/>
      <c r="M1218" s="87"/>
      <c r="N1218" s="87"/>
      <c r="O1218" s="74"/>
      <c r="P1218" s="74"/>
      <c r="Q1218" s="88"/>
      <c r="R1218" s="85"/>
      <c r="S1218" s="98"/>
    </row>
    <row r="1219" s="67" customFormat="true" ht="18" hidden="false" customHeight="true" outlineLevel="0" collapsed="false">
      <c r="B1219" s="68"/>
      <c r="C1219" s="3"/>
      <c r="D1219" s="69"/>
      <c r="E1219" s="79"/>
      <c r="F1219" s="79"/>
      <c r="G1219" s="80"/>
      <c r="H1219" s="80"/>
      <c r="I1219" s="80"/>
      <c r="J1219" s="80"/>
      <c r="K1219" s="97"/>
      <c r="L1219" s="87"/>
      <c r="M1219" s="87"/>
      <c r="N1219" s="87"/>
      <c r="O1219" s="74"/>
      <c r="P1219" s="74"/>
      <c r="Q1219" s="88"/>
      <c r="R1219" s="85"/>
      <c r="S1219" s="98"/>
    </row>
    <row r="1220" s="67" customFormat="true" ht="18" hidden="false" customHeight="true" outlineLevel="0" collapsed="false">
      <c r="B1220" s="68"/>
      <c r="C1220" s="3"/>
      <c r="D1220" s="69"/>
      <c r="E1220" s="79"/>
      <c r="F1220" s="79"/>
      <c r="G1220" s="80"/>
      <c r="H1220" s="80"/>
      <c r="I1220" s="80"/>
      <c r="J1220" s="80"/>
      <c r="K1220" s="97"/>
      <c r="L1220" s="87"/>
      <c r="M1220" s="87"/>
      <c r="N1220" s="87"/>
      <c r="O1220" s="74"/>
      <c r="P1220" s="74"/>
      <c r="Q1220" s="88"/>
      <c r="R1220" s="85"/>
      <c r="S1220" s="98"/>
    </row>
    <row r="1221" s="67" customFormat="true" ht="18" hidden="false" customHeight="true" outlineLevel="0" collapsed="false">
      <c r="B1221" s="68"/>
      <c r="C1221" s="3"/>
      <c r="D1221" s="69"/>
      <c r="E1221" s="79"/>
      <c r="F1221" s="79"/>
      <c r="G1221" s="80"/>
      <c r="H1221" s="80"/>
      <c r="I1221" s="80"/>
      <c r="J1221" s="80"/>
      <c r="K1221" s="97"/>
      <c r="L1221" s="87"/>
      <c r="M1221" s="87"/>
      <c r="N1221" s="87"/>
      <c r="O1221" s="74"/>
      <c r="P1221" s="74"/>
      <c r="Q1221" s="88"/>
      <c r="R1221" s="85"/>
      <c r="S1221" s="98"/>
    </row>
    <row r="1222" s="67" customFormat="true" ht="18" hidden="false" customHeight="true" outlineLevel="0" collapsed="false">
      <c r="B1222" s="68"/>
      <c r="C1222" s="3"/>
      <c r="D1222" s="69"/>
      <c r="E1222" s="79"/>
      <c r="F1222" s="79"/>
      <c r="G1222" s="80"/>
      <c r="H1222" s="80"/>
      <c r="I1222" s="80"/>
      <c r="J1222" s="80"/>
      <c r="K1222" s="97"/>
      <c r="L1222" s="87"/>
      <c r="M1222" s="87"/>
      <c r="N1222" s="87"/>
      <c r="O1222" s="74"/>
      <c r="P1222" s="74"/>
      <c r="Q1222" s="88"/>
      <c r="R1222" s="85"/>
      <c r="S1222" s="98"/>
    </row>
    <row r="1223" s="67" customFormat="true" ht="18" hidden="false" customHeight="true" outlineLevel="0" collapsed="false">
      <c r="B1223" s="68"/>
      <c r="C1223" s="3"/>
      <c r="D1223" s="69"/>
      <c r="E1223" s="79"/>
      <c r="F1223" s="79"/>
      <c r="G1223" s="80"/>
      <c r="H1223" s="80"/>
      <c r="I1223" s="80"/>
      <c r="J1223" s="80"/>
      <c r="K1223" s="97"/>
      <c r="L1223" s="87"/>
      <c r="M1223" s="87"/>
      <c r="N1223" s="87"/>
      <c r="O1223" s="74"/>
      <c r="P1223" s="74"/>
      <c r="Q1223" s="88"/>
      <c r="R1223" s="85"/>
      <c r="S1223" s="98"/>
    </row>
    <row r="1224" s="67" customFormat="true" ht="18" hidden="false" customHeight="true" outlineLevel="0" collapsed="false">
      <c r="B1224" s="68"/>
      <c r="C1224" s="3"/>
      <c r="D1224" s="69"/>
      <c r="E1224" s="79"/>
      <c r="F1224" s="79"/>
      <c r="G1224" s="80"/>
      <c r="H1224" s="80"/>
      <c r="I1224" s="80"/>
      <c r="J1224" s="80"/>
      <c r="K1224" s="97"/>
      <c r="L1224" s="87"/>
      <c r="M1224" s="87"/>
      <c r="N1224" s="87"/>
      <c r="O1224" s="74"/>
      <c r="P1224" s="74"/>
      <c r="Q1224" s="88"/>
      <c r="R1224" s="85"/>
      <c r="S1224" s="98"/>
    </row>
    <row r="1225" s="67" customFormat="true" ht="18" hidden="false" customHeight="true" outlineLevel="0" collapsed="false">
      <c r="B1225" s="68"/>
      <c r="C1225" s="3"/>
      <c r="D1225" s="69"/>
      <c r="E1225" s="79"/>
      <c r="F1225" s="79"/>
      <c r="G1225" s="80"/>
      <c r="H1225" s="80"/>
      <c r="I1225" s="80"/>
      <c r="J1225" s="80"/>
      <c r="K1225" s="97"/>
      <c r="L1225" s="87"/>
      <c r="M1225" s="87"/>
      <c r="N1225" s="87"/>
      <c r="O1225" s="74"/>
      <c r="P1225" s="74"/>
      <c r="Q1225" s="88"/>
      <c r="R1225" s="85"/>
      <c r="S1225" s="98"/>
    </row>
    <row r="1226" s="67" customFormat="true" ht="18" hidden="false" customHeight="true" outlineLevel="0" collapsed="false">
      <c r="B1226" s="68"/>
      <c r="C1226" s="3"/>
      <c r="D1226" s="69"/>
      <c r="E1226" s="79"/>
      <c r="F1226" s="79"/>
      <c r="G1226" s="80"/>
      <c r="H1226" s="80"/>
      <c r="I1226" s="80"/>
      <c r="J1226" s="80"/>
      <c r="K1226" s="97"/>
      <c r="L1226" s="87"/>
      <c r="M1226" s="87"/>
      <c r="N1226" s="87"/>
      <c r="O1226" s="74"/>
      <c r="P1226" s="74"/>
      <c r="Q1226" s="88"/>
      <c r="R1226" s="85"/>
      <c r="S1226" s="98"/>
    </row>
    <row r="1227" s="67" customFormat="true" ht="18" hidden="false" customHeight="true" outlineLevel="0" collapsed="false">
      <c r="B1227" s="68"/>
      <c r="C1227" s="3"/>
      <c r="D1227" s="69"/>
      <c r="E1227" s="79"/>
      <c r="F1227" s="79"/>
      <c r="G1227" s="80"/>
      <c r="H1227" s="80"/>
      <c r="I1227" s="80"/>
      <c r="J1227" s="80"/>
      <c r="K1227" s="97"/>
      <c r="L1227" s="87"/>
      <c r="M1227" s="87"/>
      <c r="N1227" s="87"/>
      <c r="O1227" s="74"/>
      <c r="P1227" s="74"/>
      <c r="Q1227" s="88"/>
      <c r="R1227" s="85"/>
      <c r="S1227" s="98"/>
    </row>
    <row r="1228" s="67" customFormat="true" ht="18" hidden="false" customHeight="true" outlineLevel="0" collapsed="false">
      <c r="B1228" s="68"/>
      <c r="C1228" s="3"/>
      <c r="D1228" s="69"/>
      <c r="E1228" s="79"/>
      <c r="F1228" s="79"/>
      <c r="G1228" s="80"/>
      <c r="H1228" s="80"/>
      <c r="I1228" s="80"/>
      <c r="J1228" s="80"/>
      <c r="K1228" s="97"/>
      <c r="L1228" s="87"/>
      <c r="M1228" s="87"/>
      <c r="N1228" s="87"/>
      <c r="O1228" s="74"/>
      <c r="P1228" s="74"/>
      <c r="Q1228" s="88"/>
      <c r="R1228" s="85"/>
      <c r="S1228" s="98"/>
    </row>
    <row r="1229" s="67" customFormat="true" ht="18" hidden="false" customHeight="true" outlineLevel="0" collapsed="false">
      <c r="B1229" s="68"/>
      <c r="C1229" s="3"/>
      <c r="D1229" s="69"/>
      <c r="E1229" s="79"/>
      <c r="F1229" s="79"/>
      <c r="G1229" s="80"/>
      <c r="H1229" s="80"/>
      <c r="I1229" s="80"/>
      <c r="J1229" s="80"/>
      <c r="K1229" s="97"/>
      <c r="L1229" s="87"/>
      <c r="M1229" s="87"/>
      <c r="N1229" s="87"/>
      <c r="O1229" s="74"/>
      <c r="P1229" s="74"/>
      <c r="Q1229" s="88"/>
      <c r="R1229" s="85"/>
      <c r="S1229" s="98"/>
    </row>
    <row r="1230" s="67" customFormat="true" ht="18" hidden="false" customHeight="true" outlineLevel="0" collapsed="false">
      <c r="B1230" s="68"/>
      <c r="C1230" s="3"/>
      <c r="D1230" s="69"/>
      <c r="E1230" s="79"/>
      <c r="F1230" s="79"/>
      <c r="G1230" s="80"/>
      <c r="H1230" s="80"/>
      <c r="I1230" s="80"/>
      <c r="J1230" s="80"/>
      <c r="K1230" s="97"/>
      <c r="L1230" s="87"/>
      <c r="M1230" s="87"/>
      <c r="N1230" s="87"/>
      <c r="O1230" s="74"/>
      <c r="P1230" s="74"/>
      <c r="Q1230" s="88"/>
      <c r="R1230" s="85"/>
      <c r="S1230" s="98"/>
    </row>
    <row r="1231" s="67" customFormat="true" ht="18" hidden="false" customHeight="true" outlineLevel="0" collapsed="false">
      <c r="B1231" s="68"/>
      <c r="C1231" s="3"/>
      <c r="D1231" s="69"/>
      <c r="E1231" s="79"/>
      <c r="F1231" s="79"/>
      <c r="G1231" s="80"/>
      <c r="H1231" s="80"/>
      <c r="I1231" s="80"/>
      <c r="J1231" s="80"/>
      <c r="K1231" s="97"/>
      <c r="L1231" s="87"/>
      <c r="M1231" s="87"/>
      <c r="N1231" s="87"/>
      <c r="O1231" s="74"/>
      <c r="P1231" s="74"/>
      <c r="Q1231" s="88"/>
      <c r="R1231" s="85"/>
      <c r="S1231" s="98"/>
    </row>
    <row r="1232" s="67" customFormat="true" ht="18" hidden="false" customHeight="true" outlineLevel="0" collapsed="false">
      <c r="B1232" s="68"/>
      <c r="C1232" s="3"/>
      <c r="D1232" s="69"/>
      <c r="E1232" s="79"/>
      <c r="F1232" s="79"/>
      <c r="G1232" s="80"/>
      <c r="H1232" s="80"/>
      <c r="I1232" s="80"/>
      <c r="J1232" s="80"/>
      <c r="K1232" s="97"/>
      <c r="L1232" s="87"/>
      <c r="M1232" s="87"/>
      <c r="N1232" s="87"/>
      <c r="O1232" s="74"/>
      <c r="P1232" s="74"/>
      <c r="Q1232" s="88"/>
      <c r="R1232" s="85"/>
      <c r="S1232" s="98"/>
    </row>
    <row r="1233" s="67" customFormat="true" ht="18" hidden="false" customHeight="true" outlineLevel="0" collapsed="false">
      <c r="B1233" s="68"/>
      <c r="C1233" s="3"/>
      <c r="D1233" s="69"/>
      <c r="E1233" s="79"/>
      <c r="F1233" s="79"/>
      <c r="G1233" s="80"/>
      <c r="H1233" s="80"/>
      <c r="I1233" s="80"/>
      <c r="J1233" s="80"/>
      <c r="K1233" s="97"/>
      <c r="L1233" s="87"/>
      <c r="M1233" s="87"/>
      <c r="N1233" s="87"/>
      <c r="O1233" s="74"/>
      <c r="P1233" s="74"/>
      <c r="Q1233" s="88"/>
      <c r="R1233" s="85"/>
      <c r="S1233" s="98"/>
    </row>
    <row r="1234" s="67" customFormat="true" ht="18" hidden="false" customHeight="true" outlineLevel="0" collapsed="false">
      <c r="B1234" s="68"/>
      <c r="C1234" s="3"/>
      <c r="D1234" s="69"/>
      <c r="E1234" s="79"/>
      <c r="F1234" s="79"/>
      <c r="G1234" s="80"/>
      <c r="H1234" s="80"/>
      <c r="I1234" s="80"/>
      <c r="J1234" s="80"/>
      <c r="K1234" s="97"/>
      <c r="L1234" s="87"/>
      <c r="M1234" s="87"/>
      <c r="N1234" s="87"/>
      <c r="O1234" s="74"/>
      <c r="P1234" s="74"/>
      <c r="Q1234" s="88"/>
      <c r="R1234" s="85"/>
      <c r="S1234" s="98"/>
    </row>
    <row r="1235" s="67" customFormat="true" ht="18" hidden="false" customHeight="true" outlineLevel="0" collapsed="false">
      <c r="B1235" s="68"/>
      <c r="C1235" s="3"/>
      <c r="D1235" s="69"/>
      <c r="E1235" s="79"/>
      <c r="F1235" s="79"/>
      <c r="G1235" s="80"/>
      <c r="H1235" s="80"/>
      <c r="I1235" s="80"/>
      <c r="J1235" s="80"/>
      <c r="K1235" s="97"/>
      <c r="L1235" s="87"/>
      <c r="M1235" s="87"/>
      <c r="N1235" s="87"/>
      <c r="O1235" s="74"/>
      <c r="P1235" s="74"/>
      <c r="Q1235" s="88"/>
      <c r="R1235" s="85"/>
      <c r="S1235" s="98"/>
    </row>
    <row r="1236" s="67" customFormat="true" ht="18" hidden="false" customHeight="true" outlineLevel="0" collapsed="false">
      <c r="B1236" s="68"/>
      <c r="C1236" s="3"/>
      <c r="D1236" s="69"/>
      <c r="E1236" s="79"/>
      <c r="F1236" s="79"/>
      <c r="G1236" s="80"/>
      <c r="H1236" s="80"/>
      <c r="I1236" s="80"/>
      <c r="J1236" s="80"/>
      <c r="K1236" s="97"/>
      <c r="L1236" s="87"/>
      <c r="M1236" s="87"/>
      <c r="N1236" s="87"/>
      <c r="O1236" s="74"/>
      <c r="P1236" s="74"/>
      <c r="Q1236" s="88"/>
      <c r="R1236" s="85"/>
      <c r="S1236" s="98"/>
    </row>
    <row r="1237" s="67" customFormat="true" ht="18" hidden="false" customHeight="true" outlineLevel="0" collapsed="false">
      <c r="B1237" s="68"/>
      <c r="C1237" s="3"/>
      <c r="D1237" s="69"/>
      <c r="E1237" s="79"/>
      <c r="F1237" s="79"/>
      <c r="G1237" s="80"/>
      <c r="H1237" s="80"/>
      <c r="I1237" s="80"/>
      <c r="J1237" s="80"/>
      <c r="K1237" s="97"/>
      <c r="L1237" s="87"/>
      <c r="M1237" s="87"/>
      <c r="N1237" s="87"/>
      <c r="O1237" s="74"/>
      <c r="P1237" s="74"/>
      <c r="Q1237" s="88"/>
      <c r="R1237" s="85"/>
      <c r="S1237" s="98"/>
    </row>
    <row r="1238" s="67" customFormat="true" ht="18" hidden="false" customHeight="true" outlineLevel="0" collapsed="false">
      <c r="B1238" s="68"/>
      <c r="C1238" s="3"/>
      <c r="D1238" s="69"/>
      <c r="E1238" s="79"/>
      <c r="F1238" s="79"/>
      <c r="G1238" s="80"/>
      <c r="H1238" s="80"/>
      <c r="I1238" s="80"/>
      <c r="J1238" s="80"/>
      <c r="K1238" s="97"/>
      <c r="L1238" s="87"/>
      <c r="M1238" s="87"/>
      <c r="N1238" s="87"/>
      <c r="O1238" s="74"/>
      <c r="P1238" s="74"/>
      <c r="Q1238" s="88"/>
      <c r="R1238" s="85"/>
      <c r="S1238" s="98"/>
    </row>
    <row r="1239" s="67" customFormat="true" ht="18" hidden="false" customHeight="true" outlineLevel="0" collapsed="false">
      <c r="B1239" s="68"/>
      <c r="C1239" s="3"/>
      <c r="D1239" s="69"/>
      <c r="E1239" s="79"/>
      <c r="F1239" s="79"/>
      <c r="G1239" s="80"/>
      <c r="H1239" s="80"/>
      <c r="I1239" s="80"/>
      <c r="J1239" s="80"/>
      <c r="K1239" s="97"/>
      <c r="L1239" s="87"/>
      <c r="M1239" s="87"/>
      <c r="N1239" s="87"/>
      <c r="O1239" s="74"/>
      <c r="P1239" s="74"/>
      <c r="Q1239" s="88"/>
      <c r="R1239" s="85"/>
      <c r="S1239" s="98"/>
    </row>
    <row r="1240" s="67" customFormat="true" ht="18" hidden="false" customHeight="true" outlineLevel="0" collapsed="false">
      <c r="B1240" s="68"/>
      <c r="C1240" s="3"/>
      <c r="D1240" s="69"/>
      <c r="E1240" s="79"/>
      <c r="F1240" s="79"/>
      <c r="G1240" s="80"/>
      <c r="H1240" s="80"/>
      <c r="I1240" s="80"/>
      <c r="J1240" s="80"/>
      <c r="K1240" s="97"/>
      <c r="L1240" s="87"/>
      <c r="M1240" s="87"/>
      <c r="N1240" s="87"/>
      <c r="O1240" s="74"/>
      <c r="P1240" s="74"/>
      <c r="Q1240" s="88"/>
      <c r="R1240" s="85"/>
      <c r="S1240" s="98"/>
    </row>
    <row r="1241" s="67" customFormat="true" ht="18" hidden="false" customHeight="true" outlineLevel="0" collapsed="false">
      <c r="B1241" s="68"/>
      <c r="C1241" s="3"/>
      <c r="D1241" s="69"/>
      <c r="E1241" s="79"/>
      <c r="F1241" s="79"/>
      <c r="G1241" s="80"/>
      <c r="H1241" s="80"/>
      <c r="I1241" s="80"/>
      <c r="J1241" s="80"/>
      <c r="K1241" s="97"/>
      <c r="L1241" s="87"/>
      <c r="M1241" s="87"/>
      <c r="N1241" s="87"/>
      <c r="O1241" s="74"/>
      <c r="P1241" s="74"/>
      <c r="Q1241" s="88"/>
      <c r="R1241" s="85"/>
      <c r="S1241" s="98"/>
    </row>
    <row r="1242" s="67" customFormat="true" ht="18" hidden="false" customHeight="true" outlineLevel="0" collapsed="false">
      <c r="B1242" s="68"/>
      <c r="C1242" s="3"/>
      <c r="D1242" s="69"/>
      <c r="E1242" s="79"/>
      <c r="F1242" s="79"/>
      <c r="G1242" s="80"/>
      <c r="H1242" s="80"/>
      <c r="I1242" s="80"/>
      <c r="J1242" s="80"/>
      <c r="K1242" s="97"/>
      <c r="L1242" s="87"/>
      <c r="M1242" s="87"/>
      <c r="N1242" s="87"/>
      <c r="O1242" s="74"/>
      <c r="P1242" s="74"/>
      <c r="Q1242" s="88"/>
      <c r="R1242" s="85"/>
      <c r="S1242" s="98"/>
    </row>
    <row r="1243" s="67" customFormat="true" ht="18" hidden="false" customHeight="true" outlineLevel="0" collapsed="false">
      <c r="B1243" s="68"/>
      <c r="C1243" s="3"/>
      <c r="D1243" s="69"/>
      <c r="E1243" s="79"/>
      <c r="F1243" s="79"/>
      <c r="G1243" s="80"/>
      <c r="H1243" s="80"/>
      <c r="I1243" s="80"/>
      <c r="J1243" s="80"/>
      <c r="K1243" s="97"/>
      <c r="L1243" s="87"/>
      <c r="M1243" s="87"/>
      <c r="N1243" s="87"/>
      <c r="O1243" s="74"/>
      <c r="P1243" s="74"/>
      <c r="Q1243" s="88"/>
      <c r="R1243" s="85"/>
      <c r="S1243" s="98"/>
    </row>
    <row r="1244" s="67" customFormat="true" ht="18" hidden="false" customHeight="true" outlineLevel="0" collapsed="false">
      <c r="B1244" s="68"/>
      <c r="C1244" s="3"/>
      <c r="D1244" s="69"/>
      <c r="E1244" s="79"/>
      <c r="F1244" s="79"/>
      <c r="G1244" s="80"/>
      <c r="H1244" s="80"/>
      <c r="I1244" s="80"/>
      <c r="J1244" s="80"/>
      <c r="K1244" s="97"/>
      <c r="L1244" s="87"/>
      <c r="M1244" s="87"/>
      <c r="N1244" s="87"/>
      <c r="O1244" s="74"/>
      <c r="P1244" s="74"/>
      <c r="Q1244" s="88"/>
      <c r="R1244" s="85"/>
      <c r="S1244" s="98"/>
    </row>
    <row r="1245" s="67" customFormat="true" ht="18" hidden="false" customHeight="true" outlineLevel="0" collapsed="false">
      <c r="B1245" s="68"/>
      <c r="C1245" s="3"/>
      <c r="D1245" s="69"/>
      <c r="E1245" s="79"/>
      <c r="F1245" s="79"/>
      <c r="G1245" s="80"/>
      <c r="H1245" s="80"/>
      <c r="I1245" s="80"/>
      <c r="J1245" s="80"/>
      <c r="K1245" s="97"/>
      <c r="L1245" s="87"/>
      <c r="M1245" s="87"/>
      <c r="N1245" s="87"/>
      <c r="O1245" s="74"/>
      <c r="P1245" s="74"/>
      <c r="Q1245" s="88"/>
      <c r="R1245" s="85"/>
      <c r="S1245" s="98"/>
    </row>
    <row r="1246" s="67" customFormat="true" ht="18" hidden="false" customHeight="true" outlineLevel="0" collapsed="false">
      <c r="B1246" s="68"/>
      <c r="C1246" s="3"/>
      <c r="D1246" s="69"/>
      <c r="E1246" s="79"/>
      <c r="F1246" s="79"/>
      <c r="G1246" s="80"/>
      <c r="H1246" s="80"/>
      <c r="I1246" s="80"/>
      <c r="J1246" s="80"/>
      <c r="K1246" s="97"/>
      <c r="L1246" s="87"/>
      <c r="M1246" s="87"/>
      <c r="N1246" s="87"/>
      <c r="O1246" s="74"/>
      <c r="P1246" s="74"/>
      <c r="Q1246" s="88"/>
      <c r="R1246" s="85"/>
      <c r="S1246" s="98"/>
    </row>
    <row r="1247" s="67" customFormat="true" ht="18" hidden="false" customHeight="true" outlineLevel="0" collapsed="false">
      <c r="B1247" s="68"/>
      <c r="C1247" s="3"/>
      <c r="D1247" s="69"/>
      <c r="E1247" s="79"/>
      <c r="F1247" s="79"/>
      <c r="G1247" s="80"/>
      <c r="H1247" s="80"/>
      <c r="I1247" s="80"/>
      <c r="J1247" s="80"/>
      <c r="K1247" s="97"/>
      <c r="L1247" s="87"/>
      <c r="M1247" s="87"/>
      <c r="N1247" s="87"/>
      <c r="O1247" s="74"/>
      <c r="P1247" s="74"/>
      <c r="Q1247" s="88"/>
      <c r="R1247" s="85"/>
      <c r="S1247" s="98"/>
    </row>
    <row r="1248" s="67" customFormat="true" ht="18" hidden="false" customHeight="true" outlineLevel="0" collapsed="false">
      <c r="B1248" s="68"/>
      <c r="C1248" s="3"/>
      <c r="D1248" s="69"/>
      <c r="E1248" s="79"/>
      <c r="F1248" s="79"/>
      <c r="G1248" s="80"/>
      <c r="H1248" s="80"/>
      <c r="I1248" s="80"/>
      <c r="J1248" s="80"/>
      <c r="K1248" s="97"/>
      <c r="L1248" s="87"/>
      <c r="M1248" s="87"/>
      <c r="N1248" s="87"/>
      <c r="O1248" s="74"/>
      <c r="P1248" s="74"/>
      <c r="Q1248" s="88"/>
      <c r="R1248" s="85"/>
      <c r="S1248" s="98"/>
    </row>
    <row r="1249" s="67" customFormat="true" ht="18" hidden="false" customHeight="true" outlineLevel="0" collapsed="false">
      <c r="B1249" s="68"/>
      <c r="C1249" s="3"/>
      <c r="D1249" s="69"/>
      <c r="E1249" s="79"/>
      <c r="F1249" s="79"/>
      <c r="G1249" s="80"/>
      <c r="H1249" s="80"/>
      <c r="I1249" s="80"/>
      <c r="J1249" s="80"/>
      <c r="K1249" s="97"/>
      <c r="L1249" s="87"/>
      <c r="M1249" s="87"/>
      <c r="N1249" s="87"/>
      <c r="O1249" s="74"/>
      <c r="P1249" s="74"/>
      <c r="Q1249" s="88"/>
      <c r="R1249" s="85"/>
      <c r="S1249" s="98"/>
    </row>
    <row r="1250" s="67" customFormat="true" ht="18" hidden="false" customHeight="true" outlineLevel="0" collapsed="false">
      <c r="B1250" s="68"/>
      <c r="C1250" s="3"/>
      <c r="D1250" s="69"/>
      <c r="E1250" s="79"/>
      <c r="F1250" s="79"/>
      <c r="G1250" s="80"/>
      <c r="H1250" s="80"/>
      <c r="I1250" s="80"/>
      <c r="J1250" s="80"/>
      <c r="K1250" s="97"/>
      <c r="L1250" s="87"/>
      <c r="M1250" s="87"/>
      <c r="N1250" s="87"/>
      <c r="O1250" s="74"/>
      <c r="P1250" s="74"/>
      <c r="Q1250" s="88"/>
      <c r="R1250" s="85"/>
      <c r="S1250" s="98"/>
    </row>
    <row r="1251" s="67" customFormat="true" ht="18" hidden="false" customHeight="true" outlineLevel="0" collapsed="false">
      <c r="B1251" s="68"/>
      <c r="C1251" s="3"/>
      <c r="D1251" s="69"/>
      <c r="E1251" s="79"/>
      <c r="F1251" s="79"/>
      <c r="G1251" s="80"/>
      <c r="H1251" s="80"/>
      <c r="I1251" s="80"/>
      <c r="J1251" s="80"/>
      <c r="K1251" s="97"/>
      <c r="L1251" s="87"/>
      <c r="M1251" s="87"/>
      <c r="N1251" s="87"/>
      <c r="O1251" s="74"/>
      <c r="P1251" s="74"/>
      <c r="Q1251" s="88"/>
      <c r="R1251" s="85"/>
      <c r="S1251" s="98"/>
    </row>
    <row r="1252" s="67" customFormat="true" ht="18" hidden="false" customHeight="true" outlineLevel="0" collapsed="false">
      <c r="B1252" s="68"/>
      <c r="C1252" s="3"/>
      <c r="D1252" s="69"/>
      <c r="E1252" s="79"/>
      <c r="F1252" s="79"/>
      <c r="G1252" s="80"/>
      <c r="H1252" s="80"/>
      <c r="I1252" s="80"/>
      <c r="J1252" s="80"/>
      <c r="K1252" s="97"/>
      <c r="L1252" s="87"/>
      <c r="M1252" s="87"/>
      <c r="N1252" s="87"/>
      <c r="O1252" s="74"/>
      <c r="P1252" s="74"/>
      <c r="Q1252" s="88"/>
      <c r="R1252" s="85"/>
      <c r="S1252" s="98"/>
    </row>
    <row r="1253" s="67" customFormat="true" ht="18" hidden="false" customHeight="true" outlineLevel="0" collapsed="false">
      <c r="B1253" s="68"/>
      <c r="C1253" s="3"/>
      <c r="D1253" s="69"/>
      <c r="E1253" s="79"/>
      <c r="F1253" s="79"/>
      <c r="G1253" s="80"/>
      <c r="H1253" s="80"/>
      <c r="I1253" s="80"/>
      <c r="J1253" s="80"/>
      <c r="K1253" s="97"/>
      <c r="L1253" s="87"/>
      <c r="M1253" s="87"/>
      <c r="N1253" s="87"/>
      <c r="O1253" s="74"/>
      <c r="P1253" s="74"/>
      <c r="Q1253" s="88"/>
      <c r="R1253" s="85"/>
      <c r="S1253" s="98"/>
    </row>
    <row r="1254" s="67" customFormat="true" ht="18" hidden="false" customHeight="true" outlineLevel="0" collapsed="false">
      <c r="B1254" s="68"/>
      <c r="C1254" s="3"/>
      <c r="D1254" s="69"/>
      <c r="E1254" s="79"/>
      <c r="F1254" s="79"/>
      <c r="G1254" s="80"/>
      <c r="H1254" s="80"/>
      <c r="I1254" s="80"/>
      <c r="J1254" s="80"/>
      <c r="K1254" s="97"/>
      <c r="L1254" s="87"/>
      <c r="M1254" s="87"/>
      <c r="N1254" s="87"/>
      <c r="O1254" s="74"/>
      <c r="P1254" s="74"/>
      <c r="Q1254" s="88"/>
      <c r="R1254" s="85"/>
      <c r="S1254" s="98"/>
    </row>
    <row r="1255" s="67" customFormat="true" ht="18" hidden="false" customHeight="true" outlineLevel="0" collapsed="false">
      <c r="B1255" s="68"/>
      <c r="C1255" s="3"/>
      <c r="D1255" s="69"/>
      <c r="E1255" s="79"/>
      <c r="F1255" s="79"/>
      <c r="G1255" s="80"/>
      <c r="H1255" s="80"/>
      <c r="I1255" s="80"/>
      <c r="J1255" s="80"/>
      <c r="K1255" s="97"/>
      <c r="L1255" s="87"/>
      <c r="M1255" s="87"/>
      <c r="N1255" s="87"/>
      <c r="O1255" s="74"/>
      <c r="P1255" s="74"/>
      <c r="Q1255" s="88"/>
      <c r="R1255" s="85"/>
      <c r="S1255" s="98"/>
    </row>
    <row r="1256" s="67" customFormat="true" ht="18" hidden="false" customHeight="true" outlineLevel="0" collapsed="false">
      <c r="B1256" s="68"/>
      <c r="C1256" s="3"/>
      <c r="D1256" s="69"/>
      <c r="E1256" s="79"/>
      <c r="F1256" s="79"/>
      <c r="G1256" s="80"/>
      <c r="H1256" s="80"/>
      <c r="I1256" s="80"/>
      <c r="J1256" s="80"/>
      <c r="K1256" s="97"/>
      <c r="L1256" s="87"/>
      <c r="M1256" s="87"/>
      <c r="N1256" s="87"/>
      <c r="O1256" s="74"/>
      <c r="P1256" s="74"/>
      <c r="Q1256" s="88"/>
      <c r="R1256" s="85"/>
      <c r="S1256" s="98"/>
    </row>
    <row r="1257" s="67" customFormat="true" ht="18" hidden="false" customHeight="true" outlineLevel="0" collapsed="false">
      <c r="B1257" s="68"/>
      <c r="C1257" s="3"/>
      <c r="D1257" s="69"/>
      <c r="E1257" s="79"/>
      <c r="F1257" s="79"/>
      <c r="G1257" s="80"/>
      <c r="H1257" s="80"/>
      <c r="I1257" s="80"/>
      <c r="J1257" s="80"/>
      <c r="K1257" s="97"/>
      <c r="L1257" s="87"/>
      <c r="M1257" s="87"/>
      <c r="N1257" s="87"/>
      <c r="O1257" s="74"/>
      <c r="P1257" s="74"/>
      <c r="Q1257" s="88"/>
      <c r="R1257" s="85"/>
      <c r="S1257" s="98"/>
    </row>
    <row r="1258" s="67" customFormat="true" ht="18" hidden="false" customHeight="true" outlineLevel="0" collapsed="false">
      <c r="B1258" s="68"/>
      <c r="C1258" s="3"/>
      <c r="D1258" s="69"/>
      <c r="E1258" s="79"/>
      <c r="F1258" s="79"/>
      <c r="G1258" s="80"/>
      <c r="H1258" s="80"/>
      <c r="I1258" s="80"/>
      <c r="J1258" s="80"/>
      <c r="K1258" s="97"/>
      <c r="L1258" s="87"/>
      <c r="M1258" s="87"/>
      <c r="N1258" s="87"/>
      <c r="O1258" s="74"/>
      <c r="P1258" s="74"/>
      <c r="Q1258" s="88"/>
      <c r="R1258" s="85"/>
      <c r="S1258" s="98"/>
    </row>
    <row r="1259" s="67" customFormat="true" ht="18" hidden="false" customHeight="true" outlineLevel="0" collapsed="false">
      <c r="B1259" s="68"/>
      <c r="C1259" s="3"/>
      <c r="D1259" s="69"/>
      <c r="E1259" s="79"/>
      <c r="F1259" s="79"/>
      <c r="G1259" s="80"/>
      <c r="H1259" s="80"/>
      <c r="I1259" s="80"/>
      <c r="J1259" s="80"/>
      <c r="K1259" s="97"/>
      <c r="L1259" s="87"/>
      <c r="M1259" s="87"/>
      <c r="N1259" s="87"/>
      <c r="O1259" s="74"/>
      <c r="P1259" s="74"/>
      <c r="Q1259" s="88"/>
      <c r="R1259" s="85"/>
      <c r="S1259" s="98"/>
    </row>
    <row r="1260" s="67" customFormat="true" ht="18" hidden="false" customHeight="true" outlineLevel="0" collapsed="false">
      <c r="B1260" s="68"/>
      <c r="C1260" s="3"/>
      <c r="D1260" s="69"/>
      <c r="E1260" s="79"/>
      <c r="F1260" s="79"/>
      <c r="G1260" s="80"/>
      <c r="H1260" s="80"/>
      <c r="I1260" s="80"/>
      <c r="J1260" s="80"/>
      <c r="K1260" s="97"/>
      <c r="L1260" s="87"/>
      <c r="M1260" s="87"/>
      <c r="N1260" s="87"/>
      <c r="O1260" s="74"/>
      <c r="P1260" s="74"/>
      <c r="Q1260" s="88"/>
      <c r="R1260" s="85"/>
      <c r="S1260" s="98"/>
    </row>
    <row r="1261" s="67" customFormat="true" ht="18" hidden="false" customHeight="true" outlineLevel="0" collapsed="false">
      <c r="B1261" s="68"/>
      <c r="C1261" s="3"/>
      <c r="D1261" s="69"/>
      <c r="E1261" s="79"/>
      <c r="F1261" s="79"/>
      <c r="G1261" s="80"/>
      <c r="H1261" s="80"/>
      <c r="I1261" s="80"/>
      <c r="J1261" s="80"/>
      <c r="K1261" s="97"/>
      <c r="L1261" s="87"/>
      <c r="M1261" s="87"/>
      <c r="N1261" s="87"/>
      <c r="O1261" s="74"/>
      <c r="P1261" s="74"/>
      <c r="Q1261" s="88"/>
      <c r="R1261" s="85"/>
      <c r="S1261" s="98"/>
    </row>
    <row r="1262" s="67" customFormat="true" ht="18" hidden="false" customHeight="true" outlineLevel="0" collapsed="false">
      <c r="B1262" s="68"/>
      <c r="C1262" s="3"/>
      <c r="D1262" s="69"/>
      <c r="E1262" s="79"/>
      <c r="F1262" s="79"/>
      <c r="G1262" s="80"/>
      <c r="H1262" s="80"/>
      <c r="I1262" s="80"/>
      <c r="J1262" s="80"/>
      <c r="K1262" s="97"/>
      <c r="L1262" s="87"/>
      <c r="M1262" s="87"/>
      <c r="N1262" s="87"/>
      <c r="O1262" s="74"/>
      <c r="P1262" s="74"/>
      <c r="Q1262" s="88"/>
      <c r="R1262" s="85"/>
      <c r="S1262" s="98"/>
    </row>
    <row r="1263" s="67" customFormat="true" ht="18" hidden="false" customHeight="true" outlineLevel="0" collapsed="false">
      <c r="B1263" s="68"/>
      <c r="C1263" s="3"/>
      <c r="D1263" s="69"/>
      <c r="E1263" s="79"/>
      <c r="F1263" s="79"/>
      <c r="G1263" s="80"/>
      <c r="H1263" s="80"/>
      <c r="I1263" s="80"/>
      <c r="J1263" s="80"/>
      <c r="K1263" s="97"/>
      <c r="L1263" s="87"/>
      <c r="M1263" s="87"/>
      <c r="N1263" s="87"/>
      <c r="O1263" s="74"/>
      <c r="P1263" s="74"/>
      <c r="Q1263" s="88"/>
      <c r="R1263" s="85"/>
      <c r="S1263" s="98"/>
    </row>
    <row r="1264" s="67" customFormat="true" ht="18" hidden="false" customHeight="true" outlineLevel="0" collapsed="false">
      <c r="B1264" s="68"/>
      <c r="C1264" s="3"/>
      <c r="D1264" s="69"/>
      <c r="E1264" s="79"/>
      <c r="F1264" s="79"/>
      <c r="G1264" s="80"/>
      <c r="H1264" s="80"/>
      <c r="I1264" s="80"/>
      <c r="J1264" s="80"/>
      <c r="K1264" s="97"/>
      <c r="L1264" s="87"/>
      <c r="M1264" s="87"/>
      <c r="N1264" s="87"/>
      <c r="O1264" s="74"/>
      <c r="P1264" s="74"/>
      <c r="Q1264" s="88"/>
      <c r="R1264" s="85"/>
      <c r="S1264" s="98"/>
    </row>
    <row r="1265" s="67" customFormat="true" ht="18" hidden="false" customHeight="true" outlineLevel="0" collapsed="false">
      <c r="B1265" s="68"/>
      <c r="C1265" s="3"/>
      <c r="D1265" s="69"/>
      <c r="E1265" s="79"/>
      <c r="F1265" s="79"/>
      <c r="G1265" s="80"/>
      <c r="H1265" s="80"/>
      <c r="I1265" s="80"/>
      <c r="J1265" s="80"/>
      <c r="K1265" s="97"/>
      <c r="L1265" s="87"/>
      <c r="M1265" s="87"/>
      <c r="N1265" s="87"/>
      <c r="O1265" s="74"/>
      <c r="P1265" s="74"/>
      <c r="Q1265" s="88"/>
      <c r="R1265" s="85"/>
      <c r="S1265" s="98"/>
    </row>
    <row r="1266" s="67" customFormat="true" ht="18" hidden="false" customHeight="true" outlineLevel="0" collapsed="false">
      <c r="B1266" s="68"/>
      <c r="C1266" s="3"/>
      <c r="D1266" s="69"/>
      <c r="E1266" s="79"/>
      <c r="F1266" s="79"/>
      <c r="G1266" s="80"/>
      <c r="H1266" s="80"/>
      <c r="I1266" s="80"/>
      <c r="J1266" s="80"/>
      <c r="K1266" s="97"/>
      <c r="L1266" s="87"/>
      <c r="M1266" s="87"/>
      <c r="N1266" s="87"/>
      <c r="O1266" s="74"/>
      <c r="P1266" s="74"/>
      <c r="Q1266" s="88"/>
      <c r="R1266" s="85"/>
      <c r="S1266" s="98"/>
    </row>
    <row r="1267" s="67" customFormat="true" ht="18" hidden="false" customHeight="true" outlineLevel="0" collapsed="false">
      <c r="B1267" s="68"/>
      <c r="C1267" s="3"/>
      <c r="D1267" s="69"/>
      <c r="E1267" s="79"/>
      <c r="F1267" s="79"/>
      <c r="G1267" s="80"/>
      <c r="H1267" s="80"/>
      <c r="I1267" s="80"/>
      <c r="J1267" s="80"/>
      <c r="K1267" s="97"/>
      <c r="L1267" s="87"/>
      <c r="M1267" s="87"/>
      <c r="N1267" s="87"/>
      <c r="O1267" s="74"/>
      <c r="P1267" s="74"/>
      <c r="Q1267" s="88"/>
      <c r="R1267" s="85"/>
      <c r="S1267" s="98"/>
    </row>
    <row r="1268" s="67" customFormat="true" ht="18" hidden="false" customHeight="true" outlineLevel="0" collapsed="false">
      <c r="B1268" s="68"/>
      <c r="C1268" s="3"/>
      <c r="D1268" s="69"/>
      <c r="E1268" s="79"/>
      <c r="F1268" s="79"/>
      <c r="G1268" s="80"/>
      <c r="H1268" s="80"/>
      <c r="I1268" s="80"/>
      <c r="J1268" s="80"/>
      <c r="K1268" s="97"/>
      <c r="L1268" s="87"/>
      <c r="M1268" s="87"/>
      <c r="N1268" s="87"/>
      <c r="O1268" s="74"/>
      <c r="P1268" s="74"/>
      <c r="Q1268" s="88"/>
      <c r="R1268" s="85"/>
      <c r="S1268" s="98"/>
    </row>
    <row r="1269" s="67" customFormat="true" ht="18" hidden="false" customHeight="true" outlineLevel="0" collapsed="false">
      <c r="B1269" s="68"/>
      <c r="C1269" s="3"/>
      <c r="D1269" s="69"/>
      <c r="E1269" s="79"/>
      <c r="F1269" s="79"/>
      <c r="G1269" s="80"/>
      <c r="H1269" s="80"/>
      <c r="I1269" s="80"/>
      <c r="J1269" s="80"/>
      <c r="K1269" s="97"/>
      <c r="L1269" s="87"/>
      <c r="M1269" s="87"/>
      <c r="N1269" s="87"/>
      <c r="O1269" s="74"/>
      <c r="P1269" s="74"/>
      <c r="Q1269" s="88"/>
      <c r="R1269" s="85"/>
      <c r="S1269" s="98"/>
    </row>
    <row r="1270" s="67" customFormat="true" ht="18" hidden="false" customHeight="true" outlineLevel="0" collapsed="false">
      <c r="B1270" s="68"/>
      <c r="C1270" s="3"/>
      <c r="D1270" s="69"/>
      <c r="E1270" s="79"/>
      <c r="F1270" s="79"/>
      <c r="G1270" s="80"/>
      <c r="H1270" s="80"/>
      <c r="I1270" s="80"/>
      <c r="J1270" s="80"/>
      <c r="K1270" s="97"/>
      <c r="L1270" s="87"/>
      <c r="M1270" s="87"/>
      <c r="N1270" s="87"/>
      <c r="O1270" s="74"/>
      <c r="P1270" s="74"/>
      <c r="Q1270" s="88"/>
      <c r="R1270" s="85"/>
      <c r="S1270" s="98"/>
    </row>
    <row r="1271" s="67" customFormat="true" ht="18" hidden="false" customHeight="true" outlineLevel="0" collapsed="false">
      <c r="B1271" s="68"/>
      <c r="C1271" s="3"/>
      <c r="D1271" s="69"/>
      <c r="E1271" s="79"/>
      <c r="F1271" s="79"/>
      <c r="G1271" s="80"/>
      <c r="H1271" s="80"/>
      <c r="I1271" s="80"/>
      <c r="J1271" s="80"/>
      <c r="K1271" s="97"/>
      <c r="L1271" s="87"/>
      <c r="M1271" s="87"/>
      <c r="N1271" s="87"/>
      <c r="O1271" s="74"/>
      <c r="P1271" s="74"/>
      <c r="Q1271" s="88"/>
      <c r="R1271" s="85"/>
      <c r="S1271" s="98"/>
    </row>
    <row r="1272" s="67" customFormat="true" ht="18" hidden="false" customHeight="true" outlineLevel="0" collapsed="false">
      <c r="B1272" s="68"/>
      <c r="C1272" s="3"/>
      <c r="D1272" s="69"/>
      <c r="E1272" s="79"/>
      <c r="F1272" s="79"/>
      <c r="G1272" s="80"/>
      <c r="H1272" s="80"/>
      <c r="I1272" s="80"/>
      <c r="J1272" s="80"/>
      <c r="K1272" s="97"/>
      <c r="L1272" s="87"/>
      <c r="M1272" s="87"/>
      <c r="N1272" s="87"/>
      <c r="O1272" s="74"/>
      <c r="P1272" s="74"/>
      <c r="Q1272" s="88"/>
      <c r="R1272" s="85"/>
      <c r="S1272" s="98"/>
    </row>
    <row r="1273" s="67" customFormat="true" ht="18" hidden="false" customHeight="true" outlineLevel="0" collapsed="false">
      <c r="B1273" s="68"/>
      <c r="C1273" s="3"/>
      <c r="D1273" s="69"/>
      <c r="E1273" s="79"/>
      <c r="F1273" s="79"/>
      <c r="G1273" s="80"/>
      <c r="H1273" s="80"/>
      <c r="I1273" s="80"/>
      <c r="J1273" s="80"/>
      <c r="K1273" s="97"/>
      <c r="L1273" s="87"/>
      <c r="M1273" s="87"/>
      <c r="N1273" s="87"/>
      <c r="O1273" s="74"/>
      <c r="P1273" s="74"/>
      <c r="Q1273" s="88"/>
      <c r="R1273" s="85"/>
      <c r="S1273" s="98"/>
    </row>
    <row r="1274" s="67" customFormat="true" ht="18" hidden="false" customHeight="true" outlineLevel="0" collapsed="false">
      <c r="B1274" s="68"/>
      <c r="C1274" s="3"/>
      <c r="D1274" s="69"/>
      <c r="E1274" s="79"/>
      <c r="F1274" s="79"/>
      <c r="G1274" s="80"/>
      <c r="H1274" s="80"/>
      <c r="I1274" s="80"/>
      <c r="J1274" s="80"/>
      <c r="K1274" s="97"/>
      <c r="L1274" s="87"/>
      <c r="M1274" s="87"/>
      <c r="N1274" s="87"/>
      <c r="O1274" s="74"/>
      <c r="P1274" s="74"/>
      <c r="Q1274" s="88"/>
      <c r="R1274" s="85"/>
      <c r="S1274" s="98"/>
    </row>
    <row r="1275" s="67" customFormat="true" ht="18" hidden="false" customHeight="true" outlineLevel="0" collapsed="false">
      <c r="B1275" s="68"/>
      <c r="C1275" s="3"/>
      <c r="D1275" s="69"/>
      <c r="E1275" s="79"/>
      <c r="F1275" s="79"/>
      <c r="G1275" s="80"/>
      <c r="H1275" s="80"/>
      <c r="I1275" s="80"/>
      <c r="J1275" s="80"/>
      <c r="K1275" s="97"/>
      <c r="L1275" s="87"/>
      <c r="M1275" s="87"/>
      <c r="N1275" s="87"/>
      <c r="O1275" s="74"/>
      <c r="P1275" s="74"/>
      <c r="Q1275" s="88"/>
      <c r="R1275" s="85"/>
      <c r="S1275" s="98"/>
    </row>
    <row r="1276" s="67" customFormat="true" ht="18" hidden="false" customHeight="true" outlineLevel="0" collapsed="false">
      <c r="B1276" s="68"/>
      <c r="C1276" s="3"/>
      <c r="D1276" s="69"/>
      <c r="E1276" s="79"/>
      <c r="F1276" s="79"/>
      <c r="G1276" s="80"/>
      <c r="H1276" s="80"/>
      <c r="I1276" s="80"/>
      <c r="J1276" s="80"/>
      <c r="K1276" s="97"/>
      <c r="L1276" s="87"/>
      <c r="M1276" s="87"/>
      <c r="N1276" s="87"/>
      <c r="O1276" s="74"/>
      <c r="P1276" s="74"/>
      <c r="Q1276" s="88"/>
      <c r="R1276" s="85"/>
      <c r="S1276" s="98"/>
    </row>
    <row r="1277" s="67" customFormat="true" ht="18" hidden="false" customHeight="true" outlineLevel="0" collapsed="false">
      <c r="B1277" s="68"/>
      <c r="C1277" s="3"/>
      <c r="D1277" s="69"/>
      <c r="E1277" s="79"/>
      <c r="F1277" s="79"/>
      <c r="G1277" s="80"/>
      <c r="H1277" s="80"/>
      <c r="I1277" s="80"/>
      <c r="J1277" s="80"/>
      <c r="K1277" s="97"/>
      <c r="L1277" s="87"/>
      <c r="M1277" s="87"/>
      <c r="N1277" s="87"/>
      <c r="O1277" s="74"/>
      <c r="P1277" s="74"/>
      <c r="Q1277" s="88"/>
      <c r="R1277" s="85"/>
      <c r="S1277" s="98"/>
    </row>
    <row r="1278" s="67" customFormat="true" ht="18" hidden="false" customHeight="true" outlineLevel="0" collapsed="false">
      <c r="B1278" s="68"/>
      <c r="C1278" s="3"/>
      <c r="D1278" s="69"/>
      <c r="E1278" s="79"/>
      <c r="F1278" s="79"/>
      <c r="G1278" s="80"/>
      <c r="H1278" s="80"/>
      <c r="I1278" s="80"/>
      <c r="J1278" s="80"/>
      <c r="K1278" s="97"/>
      <c r="L1278" s="87"/>
      <c r="M1278" s="87"/>
      <c r="N1278" s="87"/>
      <c r="O1278" s="74"/>
      <c r="P1278" s="74"/>
      <c r="Q1278" s="88"/>
      <c r="R1278" s="85"/>
      <c r="S1278" s="98"/>
    </row>
    <row r="1279" s="67" customFormat="true" ht="18" hidden="false" customHeight="true" outlineLevel="0" collapsed="false">
      <c r="B1279" s="68"/>
      <c r="C1279" s="3"/>
      <c r="D1279" s="69"/>
      <c r="E1279" s="79"/>
      <c r="F1279" s="79"/>
      <c r="G1279" s="80"/>
      <c r="H1279" s="80"/>
      <c r="I1279" s="80"/>
      <c r="J1279" s="80"/>
      <c r="K1279" s="97"/>
      <c r="L1279" s="87"/>
      <c r="M1279" s="87"/>
      <c r="N1279" s="87"/>
      <c r="O1279" s="74"/>
      <c r="P1279" s="74"/>
      <c r="Q1279" s="88"/>
      <c r="R1279" s="85"/>
      <c r="S1279" s="98"/>
    </row>
    <row r="1280" s="67" customFormat="true" ht="18" hidden="false" customHeight="true" outlineLevel="0" collapsed="false">
      <c r="B1280" s="68"/>
      <c r="C1280" s="3"/>
      <c r="D1280" s="69"/>
      <c r="E1280" s="79"/>
      <c r="F1280" s="79"/>
      <c r="G1280" s="80"/>
      <c r="H1280" s="80"/>
      <c r="I1280" s="80"/>
      <c r="J1280" s="80"/>
      <c r="K1280" s="97"/>
      <c r="L1280" s="87"/>
      <c r="M1280" s="87"/>
      <c r="N1280" s="87"/>
      <c r="O1280" s="74"/>
      <c r="P1280" s="74"/>
      <c r="Q1280" s="88"/>
      <c r="R1280" s="85"/>
      <c r="S1280" s="98"/>
    </row>
    <row r="1281" s="67" customFormat="true" ht="18" hidden="false" customHeight="true" outlineLevel="0" collapsed="false">
      <c r="B1281" s="68"/>
      <c r="C1281" s="3"/>
      <c r="D1281" s="69"/>
      <c r="E1281" s="79"/>
      <c r="F1281" s="79"/>
      <c r="G1281" s="80"/>
      <c r="H1281" s="80"/>
      <c r="I1281" s="80"/>
      <c r="J1281" s="80"/>
      <c r="K1281" s="97"/>
      <c r="L1281" s="87"/>
      <c r="M1281" s="87"/>
      <c r="N1281" s="87"/>
      <c r="O1281" s="74"/>
      <c r="P1281" s="74"/>
      <c r="Q1281" s="88"/>
      <c r="R1281" s="85"/>
      <c r="S1281" s="98"/>
    </row>
    <row r="1282" s="67" customFormat="true" ht="18" hidden="false" customHeight="true" outlineLevel="0" collapsed="false">
      <c r="B1282" s="68"/>
      <c r="C1282" s="3"/>
      <c r="D1282" s="69"/>
      <c r="E1282" s="79"/>
      <c r="F1282" s="79"/>
      <c r="G1282" s="80"/>
      <c r="H1282" s="80"/>
      <c r="I1282" s="80"/>
      <c r="J1282" s="80"/>
      <c r="K1282" s="97"/>
      <c r="L1282" s="87"/>
      <c r="M1282" s="87"/>
      <c r="N1282" s="87"/>
      <c r="O1282" s="74"/>
      <c r="P1282" s="74"/>
      <c r="Q1282" s="88"/>
      <c r="R1282" s="85"/>
      <c r="S1282" s="98"/>
    </row>
    <row r="1283" s="67" customFormat="true" ht="18" hidden="false" customHeight="true" outlineLevel="0" collapsed="false">
      <c r="B1283" s="68"/>
      <c r="C1283" s="3"/>
      <c r="D1283" s="69"/>
      <c r="E1283" s="79"/>
      <c r="F1283" s="79"/>
      <c r="G1283" s="80"/>
      <c r="H1283" s="80"/>
      <c r="I1283" s="80"/>
      <c r="J1283" s="80"/>
      <c r="K1283" s="97"/>
      <c r="L1283" s="87"/>
      <c r="M1283" s="87"/>
      <c r="N1283" s="87"/>
      <c r="O1283" s="74"/>
      <c r="P1283" s="74"/>
      <c r="Q1283" s="88"/>
      <c r="R1283" s="85"/>
      <c r="S1283" s="98"/>
    </row>
    <row r="1284" s="67" customFormat="true" ht="18" hidden="false" customHeight="true" outlineLevel="0" collapsed="false">
      <c r="B1284" s="68"/>
      <c r="C1284" s="3"/>
      <c r="D1284" s="69"/>
      <c r="E1284" s="79"/>
      <c r="F1284" s="79"/>
      <c r="G1284" s="80"/>
      <c r="H1284" s="80"/>
      <c r="I1284" s="80"/>
      <c r="J1284" s="80"/>
      <c r="K1284" s="97"/>
      <c r="L1284" s="87"/>
      <c r="M1284" s="87"/>
      <c r="N1284" s="87"/>
      <c r="O1284" s="74"/>
      <c r="P1284" s="74"/>
      <c r="Q1284" s="88"/>
      <c r="R1284" s="85"/>
      <c r="S1284" s="98"/>
    </row>
    <row r="1285" s="67" customFormat="true" ht="18" hidden="false" customHeight="true" outlineLevel="0" collapsed="false">
      <c r="B1285" s="68"/>
      <c r="C1285" s="3"/>
      <c r="D1285" s="69"/>
      <c r="E1285" s="79"/>
      <c r="F1285" s="79"/>
      <c r="G1285" s="80"/>
      <c r="H1285" s="80"/>
      <c r="I1285" s="80"/>
      <c r="J1285" s="80"/>
      <c r="K1285" s="97"/>
      <c r="L1285" s="87"/>
      <c r="M1285" s="87"/>
      <c r="N1285" s="87"/>
      <c r="O1285" s="74"/>
      <c r="P1285" s="74"/>
      <c r="Q1285" s="88"/>
      <c r="R1285" s="85"/>
      <c r="S1285" s="98"/>
    </row>
    <row r="1286" s="67" customFormat="true" ht="18" hidden="false" customHeight="true" outlineLevel="0" collapsed="false">
      <c r="B1286" s="68"/>
      <c r="C1286" s="3"/>
      <c r="D1286" s="69"/>
      <c r="E1286" s="79"/>
      <c r="F1286" s="79"/>
      <c r="G1286" s="80"/>
      <c r="H1286" s="80"/>
      <c r="I1286" s="80"/>
      <c r="J1286" s="80"/>
      <c r="K1286" s="97"/>
      <c r="L1286" s="87"/>
      <c r="M1286" s="87"/>
      <c r="N1286" s="87"/>
      <c r="O1286" s="74"/>
      <c r="P1286" s="74"/>
      <c r="Q1286" s="88"/>
      <c r="R1286" s="85"/>
      <c r="S1286" s="98"/>
    </row>
    <row r="1287" s="67" customFormat="true" ht="18" hidden="false" customHeight="true" outlineLevel="0" collapsed="false">
      <c r="B1287" s="68"/>
      <c r="C1287" s="3"/>
      <c r="D1287" s="69"/>
      <c r="E1287" s="79"/>
      <c r="F1287" s="79"/>
      <c r="G1287" s="80"/>
      <c r="H1287" s="80"/>
      <c r="I1287" s="80"/>
      <c r="J1287" s="80"/>
      <c r="K1287" s="97"/>
      <c r="L1287" s="87"/>
      <c r="M1287" s="87"/>
      <c r="N1287" s="87"/>
      <c r="O1287" s="74"/>
      <c r="P1287" s="74"/>
      <c r="Q1287" s="88"/>
      <c r="R1287" s="85"/>
      <c r="S1287" s="98"/>
    </row>
    <row r="1288" s="67" customFormat="true" ht="18" hidden="false" customHeight="true" outlineLevel="0" collapsed="false">
      <c r="B1288" s="68"/>
      <c r="C1288" s="3"/>
      <c r="D1288" s="69"/>
      <c r="E1288" s="79"/>
      <c r="F1288" s="79"/>
      <c r="G1288" s="80"/>
      <c r="H1288" s="80"/>
      <c r="I1288" s="80"/>
      <c r="J1288" s="80"/>
      <c r="K1288" s="97"/>
      <c r="L1288" s="87"/>
      <c r="M1288" s="87"/>
      <c r="N1288" s="87"/>
      <c r="O1288" s="74"/>
      <c r="P1288" s="74"/>
      <c r="Q1288" s="88"/>
      <c r="R1288" s="85"/>
      <c r="S1288" s="98"/>
    </row>
    <row r="1289" s="67" customFormat="true" ht="18" hidden="false" customHeight="true" outlineLevel="0" collapsed="false">
      <c r="B1289" s="68"/>
      <c r="C1289" s="3"/>
      <c r="D1289" s="69"/>
      <c r="E1289" s="79"/>
      <c r="F1289" s="79"/>
      <c r="G1289" s="80"/>
      <c r="H1289" s="80"/>
      <c r="I1289" s="80"/>
      <c r="J1289" s="80"/>
      <c r="K1289" s="97"/>
      <c r="L1289" s="87"/>
      <c r="M1289" s="87"/>
      <c r="N1289" s="87"/>
      <c r="O1289" s="74"/>
      <c r="P1289" s="74"/>
      <c r="Q1289" s="88"/>
      <c r="R1289" s="85"/>
      <c r="S1289" s="98"/>
    </row>
    <row r="1048576" customFormat="false" ht="18" hidden="false" customHeight="false" outlineLevel="0" collapsed="false"/>
  </sheetData>
  <autoFilter ref="A5:S274"/>
  <mergeCells count="18">
    <mergeCell ref="G1:H1"/>
    <mergeCell ref="C2:F2"/>
    <mergeCell ref="G2:H2"/>
    <mergeCell ref="I2:J2"/>
    <mergeCell ref="G3:H3"/>
    <mergeCell ref="I3:J3"/>
    <mergeCell ref="B4:B5"/>
    <mergeCell ref="C4:C5"/>
    <mergeCell ref="E4:F4"/>
    <mergeCell ref="G4:H4"/>
    <mergeCell ref="I4:J4"/>
    <mergeCell ref="K4:K5"/>
    <mergeCell ref="L4:O4"/>
    <mergeCell ref="P4:P5"/>
    <mergeCell ref="Q4:Q5"/>
    <mergeCell ref="R4:R5"/>
    <mergeCell ref="S4:S5"/>
    <mergeCell ref="K276:L276"/>
  </mergeCells>
  <conditionalFormatting sqref="N277 L278:N300 L302:N313 K301:M301 L6:N276">
    <cfRule type="cellIs" priority="2" operator="equal" aboveAverage="0" equalAverage="0" bottom="0" percent="0" rank="0" text="" dxfId="11">
      <formula>5</formula>
    </cfRule>
  </conditionalFormatting>
  <conditionalFormatting sqref="L6:N273">
    <cfRule type="cellIs" priority="3" operator="equal" aboveAverage="0" equalAverage="0" bottom="0" percent="0" rank="0" text="" dxfId="12">
      <formula>"NE"</formula>
    </cfRule>
    <cfRule type="cellIs" priority="4" operator="equal" aboveAverage="0" equalAverage="0" bottom="0" percent="0" rank="0" text="" dxfId="13">
      <formula>2</formula>
    </cfRule>
    <cfRule type="cellIs" priority="5" operator="equal" aboveAverage="0" equalAverage="0" bottom="0" percent="0" rank="0" text="" dxfId="14">
      <formula>3</formula>
    </cfRule>
  </conditionalFormatting>
  <dataValidations count="1">
    <dataValidation allowBlank="true" errorStyle="stop" operator="between" showDropDown="false" showErrorMessage="true" showInputMessage="true" sqref="L6:N273" type="list">
      <formula1>#REF!</formula1>
      <formula2>0</formula2>
    </dataValidation>
  </dataValidations>
  <printOptions headings="false" gridLines="false" gridLinesSet="true" horizontalCentered="false" verticalCentered="false"/>
  <pageMargins left="1" right="1" top="1" bottom="1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2021-05-28T20:14:39Z</dcterms:created>
  <dc:creator>Claudia Linares Sosa</dc:creator>
  <dc:description/>
  <dc:language>es-MX</dc:language>
  <cp:lastModifiedBy/>
  <cp:lastPrinted>2024-10-17T15:57:05Z</cp:lastPrinted>
  <dcterms:modified xsi:type="dcterms:W3CDTF">2025-02-10T14:48:30Z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19.2.5.20006</vt:lpwstr>
  </property>
</Properties>
</file>