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R:\VENTAS\2020\5. Valorizaciones\SOLUGRIFOS\"/>
    </mc:Choice>
  </mc:AlternateContent>
  <bookViews>
    <workbookView xWindow="0" yWindow="0" windowWidth="14700" windowHeight="10245"/>
  </bookViews>
  <sheets>
    <sheet name="Hoja1 (2)" sheetId="2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1" i="2" l="1"/>
  <c r="AB10" i="2"/>
  <c r="AB14" i="2"/>
  <c r="AC14" i="2" s="1"/>
  <c r="AB15" i="2"/>
  <c r="AC15" i="2" s="1"/>
  <c r="AB16" i="2"/>
  <c r="AC16" i="2" s="1"/>
  <c r="AB17" i="2"/>
  <c r="AC17" i="2" s="1"/>
  <c r="AB18" i="2"/>
  <c r="AC18" i="2" s="1"/>
  <c r="AB19" i="2"/>
  <c r="AC19" i="2" s="1"/>
  <c r="AB20" i="2"/>
  <c r="AC20" i="2" s="1"/>
  <c r="AB21" i="2"/>
  <c r="AC21" i="2" s="1"/>
  <c r="AB22" i="2"/>
  <c r="AC22" i="2" s="1"/>
  <c r="AB23" i="2"/>
  <c r="AC23" i="2" s="1"/>
  <c r="AB24" i="2"/>
  <c r="AC24" i="2" s="1"/>
  <c r="AB25" i="2"/>
  <c r="AC25" i="2" s="1"/>
  <c r="AB26" i="2"/>
  <c r="AC26" i="2" s="1"/>
  <c r="AB27" i="2"/>
  <c r="AC27" i="2" s="1"/>
  <c r="AB28" i="2"/>
  <c r="AC28" i="2" s="1"/>
  <c r="AB29" i="2"/>
  <c r="AC29" i="2" s="1"/>
  <c r="AB30" i="2"/>
  <c r="AC30" i="2" s="1"/>
  <c r="AB31" i="2"/>
  <c r="AC31" i="2" s="1"/>
  <c r="AB32" i="2"/>
  <c r="AC32" i="2" s="1"/>
  <c r="AB33" i="2"/>
  <c r="AC33" i="2" s="1"/>
  <c r="AB34" i="2"/>
  <c r="AC34" i="2" s="1"/>
  <c r="AC13" i="2"/>
  <c r="AB13" i="2"/>
  <c r="V35" i="2"/>
  <c r="AB12" i="2"/>
  <c r="AC12" i="2" l="1"/>
  <c r="AC11" i="2"/>
  <c r="AC10" i="2"/>
  <c r="S35" i="2" l="1"/>
  <c r="AB35" i="2" l="1"/>
  <c r="K35" i="2"/>
  <c r="J35" i="2"/>
  <c r="G35" i="2"/>
  <c r="H35" i="2"/>
  <c r="I35" i="2"/>
  <c r="L35" i="2"/>
  <c r="M35" i="2"/>
  <c r="N35" i="2"/>
  <c r="O35" i="2"/>
  <c r="P35" i="2"/>
  <c r="Q35" i="2"/>
  <c r="R35" i="2"/>
  <c r="T35" i="2"/>
  <c r="U35" i="2"/>
  <c r="F35" i="2"/>
  <c r="AC35" i="2" l="1"/>
</calcChain>
</file>

<file path=xl/sharedStrings.xml><?xml version="1.0" encoding="utf-8"?>
<sst xmlns="http://schemas.openxmlformats.org/spreadsheetml/2006/main" count="58" uniqueCount="50">
  <si>
    <t>INFORME</t>
  </si>
  <si>
    <t>PROYECTO</t>
  </si>
  <si>
    <t>PTS</t>
  </si>
  <si>
    <t>SO2</t>
  </si>
  <si>
    <t>NO2</t>
  </si>
  <si>
    <t>CO</t>
  </si>
  <si>
    <t>H2S</t>
  </si>
  <si>
    <t>O3</t>
  </si>
  <si>
    <t>VOCS</t>
  </si>
  <si>
    <t>HCT</t>
  </si>
  <si>
    <t>METALES Pb</t>
  </si>
  <si>
    <t>TOTAL SIN IGV</t>
  </si>
  <si>
    <t>TOTAL CON IGV</t>
  </si>
  <si>
    <t>HNM</t>
  </si>
  <si>
    <t>TOTAL</t>
  </si>
  <si>
    <t>N°</t>
  </si>
  <si>
    <t>PRECIOS LISTA:  COTIZACIÓN N⁰ 0016-19R01</t>
  </si>
  <si>
    <t>PM10
HIVOL</t>
  </si>
  <si>
    <t>PM2.5
HIVOL</t>
  </si>
  <si>
    <t>PM10
LOW-VOL</t>
  </si>
  <si>
    <t>PM2.5
LOW-VOL</t>
  </si>
  <si>
    <t xml:space="preserve">RUIDO AMBIENTAL </t>
  </si>
  <si>
    <t>TPH F1 (C6-C10)</t>
  </si>
  <si>
    <t>TPH F2 (&gt;C10-C28)</t>
  </si>
  <si>
    <t>Fecha de ingreso</t>
  </si>
  <si>
    <t>VALORIZACIÓN Nº 7</t>
  </si>
  <si>
    <t xml:space="preserve"> COTIZACIÓN N⁰1767-20// PM 0747-2020</t>
  </si>
  <si>
    <t>Grifo San Ignacio - la joya</t>
  </si>
  <si>
    <t>Grifo San Ignacio - la  marina</t>
  </si>
  <si>
    <t>AyG</t>
  </si>
  <si>
    <t>TSS</t>
  </si>
  <si>
    <t>FLOW</t>
  </si>
  <si>
    <t>T</t>
  </si>
  <si>
    <t>Grifo San Ignacio - arenales</t>
  </si>
  <si>
    <t>Grifo San Ignacio -- piura</t>
  </si>
  <si>
    <t>Grifo San Ignacio - chorrillos</t>
  </si>
  <si>
    <t>Grifo San Ignacio - pro</t>
  </si>
  <si>
    <t>Grifo San Ignacio - chaclacayo</t>
  </si>
  <si>
    <t>Grifo San Ignacio - canta</t>
  </si>
  <si>
    <t>Grifo San Ignacio - tarapoto</t>
  </si>
  <si>
    <t>red de energia-estacion pachacutec</t>
  </si>
  <si>
    <t>Grupo Gestion - Naranajal</t>
  </si>
  <si>
    <t>Gaseocentro Real - huarochiri</t>
  </si>
  <si>
    <t>Estacion de servicios  villa</t>
  </si>
  <si>
    <t>GNV las flores - SJL</t>
  </si>
  <si>
    <t>Gaseocentro Real - sjl</t>
  </si>
  <si>
    <t>Grifo San Ignacio - huaylas</t>
  </si>
  <si>
    <t>Grupo Arias - Pachacamac</t>
  </si>
  <si>
    <t>Servicentro Jose Galvez</t>
  </si>
  <si>
    <t>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</si>
</sst>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&quot;S/.&quot;\ * #,##0.00_ ;_ &quot;S/.&quot;\ * \-#,##0.00_ ;_ &quot;S/.&quot;\ * &quot;-&quot;??_ ;_ @_ "/>
    <numFmt numFmtId="165" formatCode="&quot;S/.&quot;\ #,##0.00"/>
    <numFmt numFmtId="166" formatCode="_ [$S/.-280A]\ * #,##0.00_ ;_ [$S/.-280A]\ * \-#,##0.00_ ;_ [$S/.-280A]\ * &quot;-&quot;??_ ;_ @_ 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20"/>
      <name val="Arial"/>
      <family val="2"/>
    </font>
    <font>
      <sz val="9"/>
      <color rgb="FF000000"/>
      <name val="SansSerif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Verdana"/>
      <family val="2"/>
    </font>
    <font>
      <b/>
      <sz val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7A1E3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4" borderId="0" xfId="0" applyFill="1"/>
    <xf numFmtId="16" fontId="0" fillId="0" borderId="1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4" fontId="4" fillId="6" borderId="2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1" fillId="5" borderId="2" xfId="0" applyFont="1" applyFill="1" applyBorder="1"/>
    <xf numFmtId="0" fontId="0" fillId="5" borderId="2" xfId="0" applyFill="1" applyBorder="1" applyAlignment="1">
      <alignment horizontal="center"/>
    </xf>
    <xf numFmtId="166" fontId="0" fillId="5" borderId="2" xfId="0" applyNumberFormat="1" applyFill="1" applyBorder="1"/>
    <xf numFmtId="0" fontId="0" fillId="0" borderId="2" xfId="0" applyBorder="1"/>
    <xf numFmtId="0" fontId="0" fillId="3" borderId="2" xfId="0" applyFill="1" applyBorder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14" fontId="8" fillId="6" borderId="2" xfId="0" applyNumberFormat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0" fillId="8" borderId="2" xfId="0" applyFill="1" applyBorder="1" applyAlignment="1">
      <alignment horizontal="center" vertical="center" wrapText="1"/>
    </xf>
    <xf numFmtId="164" fontId="0" fillId="8" borderId="2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 wrapText="1"/>
    </xf>
    <xf numFmtId="164" fontId="0" fillId="9" borderId="2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164" fontId="0" fillId="5" borderId="2" xfId="0" applyNumberFormat="1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5" fillId="7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7A1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707571</xdr:colOff>
      <xdr:row>34</xdr:row>
      <xdr:rowOff>0</xdr:rowOff>
    </xdr:from>
    <xdr:to>
      <xdr:col>34</xdr:col>
      <xdr:colOff>278946</xdr:colOff>
      <xdr:row>35</xdr:row>
      <xdr:rowOff>68035</xdr:rowOff>
    </xdr:to>
    <xdr:pic>
      <xdr:nvPicPr>
        <xdr:cNvPr id="2" name="Imagen 1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95035" y="8749391"/>
          <a:ext cx="3381375" cy="6245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1048468"/>
  <sheetViews>
    <sheetView tabSelected="1" zoomScale="70" zoomScaleNormal="70" workbookViewId="0">
      <pane ySplit="9" topLeftCell="A10" activePane="bottomLeft" state="frozen"/>
      <selection pane="bottomLeft" activeCell="L48" sqref="L48"/>
    </sheetView>
  </sheetViews>
  <sheetFormatPr baseColWidth="10" defaultRowHeight="15"/>
  <cols>
    <col min="1" max="1" width="8.28515625" customWidth="1"/>
    <col min="2" max="2" width="4.7109375" customWidth="1"/>
    <col min="4" max="4" width="12" customWidth="1"/>
    <col min="5" max="5" width="34.140625" customWidth="1"/>
    <col min="22" max="27" width="13" customWidth="1"/>
    <col min="28" max="28" width="14.5703125" customWidth="1"/>
    <col min="29" max="29" width="15.5703125" customWidth="1"/>
  </cols>
  <sheetData>
    <row r="1" spans="2:29" s="4" customFormat="1"/>
    <row r="2" spans="2:29" s="5" customFormat="1" ht="24" customHeight="1">
      <c r="B2" s="31" t="s">
        <v>25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</row>
    <row r="3" spans="2:29" s="5" customFormat="1" ht="24" customHeight="1">
      <c r="B3" s="6"/>
      <c r="C3" s="32" t="s">
        <v>16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</row>
    <row r="4" spans="2:29" s="5" customFormat="1" ht="24" customHeight="1">
      <c r="B4" s="6"/>
      <c r="C4" s="33" t="s">
        <v>26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</row>
    <row r="6" spans="2:29">
      <c r="S6" s="3"/>
      <c r="T6" s="3"/>
      <c r="U6" s="3"/>
      <c r="V6" s="3"/>
      <c r="W6" s="3"/>
      <c r="X6" s="3"/>
      <c r="Y6" s="3"/>
      <c r="Z6" s="3"/>
      <c r="AA6" s="3"/>
    </row>
    <row r="8" spans="2:29" ht="30" customHeight="1">
      <c r="B8" s="18"/>
      <c r="C8" s="35" t="s">
        <v>0</v>
      </c>
      <c r="D8" s="34" t="s">
        <v>24</v>
      </c>
      <c r="E8" s="35" t="s">
        <v>1</v>
      </c>
      <c r="F8" s="7" t="s">
        <v>17</v>
      </c>
      <c r="G8" s="7" t="s">
        <v>19</v>
      </c>
      <c r="H8" s="8" t="s">
        <v>2</v>
      </c>
      <c r="I8" s="7" t="s">
        <v>18</v>
      </c>
      <c r="J8" s="7" t="s">
        <v>20</v>
      </c>
      <c r="K8" s="8" t="s">
        <v>3</v>
      </c>
      <c r="L8" s="8" t="s">
        <v>4</v>
      </c>
      <c r="M8" s="8" t="s">
        <v>5</v>
      </c>
      <c r="N8" s="8" t="s">
        <v>6</v>
      </c>
      <c r="O8" s="8" t="s">
        <v>7</v>
      </c>
      <c r="P8" s="8" t="s">
        <v>10</v>
      </c>
      <c r="Q8" s="8" t="s">
        <v>13</v>
      </c>
      <c r="R8" s="8" t="s">
        <v>9</v>
      </c>
      <c r="S8" s="8" t="s">
        <v>8</v>
      </c>
      <c r="T8" s="23" t="s">
        <v>22</v>
      </c>
      <c r="U8" s="23" t="s">
        <v>23</v>
      </c>
      <c r="V8" s="25" t="s">
        <v>21</v>
      </c>
      <c r="W8" s="27" t="s">
        <v>31</v>
      </c>
      <c r="X8" s="27" t="s">
        <v>49</v>
      </c>
      <c r="Y8" s="27" t="s">
        <v>32</v>
      </c>
      <c r="Z8" s="27" t="s">
        <v>29</v>
      </c>
      <c r="AA8" s="27" t="s">
        <v>30</v>
      </c>
      <c r="AB8" s="34" t="s">
        <v>11</v>
      </c>
      <c r="AC8" s="34" t="s">
        <v>12</v>
      </c>
    </row>
    <row r="9" spans="2:29">
      <c r="B9" s="19" t="s">
        <v>15</v>
      </c>
      <c r="C9" s="35"/>
      <c r="D9" s="34"/>
      <c r="E9" s="35"/>
      <c r="F9" s="9">
        <v>30.28</v>
      </c>
      <c r="G9" s="9">
        <v>30.28</v>
      </c>
      <c r="H9" s="9">
        <v>31.68</v>
      </c>
      <c r="I9" s="9">
        <v>30.28</v>
      </c>
      <c r="J9" s="9">
        <v>50</v>
      </c>
      <c r="K9" s="10">
        <v>25.98</v>
      </c>
      <c r="L9" s="10">
        <v>29.19</v>
      </c>
      <c r="M9" s="10">
        <v>35.64</v>
      </c>
      <c r="N9" s="10">
        <v>29.19</v>
      </c>
      <c r="O9" s="10">
        <v>30.89</v>
      </c>
      <c r="P9" s="10">
        <v>63.37</v>
      </c>
      <c r="Q9" s="10">
        <v>142.58000000000001</v>
      </c>
      <c r="R9" s="10">
        <v>101.39</v>
      </c>
      <c r="S9" s="10">
        <v>136.24</v>
      </c>
      <c r="T9" s="24">
        <v>150</v>
      </c>
      <c r="U9" s="24">
        <v>110</v>
      </c>
      <c r="V9" s="26">
        <v>30</v>
      </c>
      <c r="W9" s="28">
        <v>36</v>
      </c>
      <c r="X9" s="28">
        <v>6</v>
      </c>
      <c r="Y9" s="28">
        <v>6</v>
      </c>
      <c r="Z9" s="28">
        <v>30</v>
      </c>
      <c r="AA9" s="28">
        <v>20</v>
      </c>
      <c r="AB9" s="34"/>
      <c r="AC9" s="34"/>
    </row>
    <row r="10" spans="2:29">
      <c r="B10" s="22">
        <v>1</v>
      </c>
      <c r="C10" s="30">
        <v>202105</v>
      </c>
      <c r="D10" s="21">
        <v>44026</v>
      </c>
      <c r="E10" s="20" t="s">
        <v>27</v>
      </c>
      <c r="F10" s="13"/>
      <c r="G10" s="13"/>
      <c r="H10" s="13"/>
      <c r="I10" s="13"/>
      <c r="J10" s="13"/>
      <c r="K10" s="13">
        <v>9</v>
      </c>
      <c r="L10" s="13">
        <v>9</v>
      </c>
      <c r="M10" s="13">
        <v>9</v>
      </c>
      <c r="N10" s="13"/>
      <c r="O10" s="13"/>
      <c r="P10" s="13"/>
      <c r="Q10" s="13"/>
      <c r="R10" s="13">
        <v>3</v>
      </c>
      <c r="S10" s="13"/>
      <c r="T10" s="13"/>
      <c r="U10" s="13"/>
      <c r="V10" s="13"/>
      <c r="W10" s="13"/>
      <c r="X10" s="13"/>
      <c r="Y10" s="13"/>
      <c r="Z10" s="13"/>
      <c r="AA10" s="13"/>
      <c r="AB10" s="14">
        <f t="shared" ref="AB10:AB13" si="0">F10*F$9+G10*G$9+H10*H$9+I10*I$9+J10*J$9+K10*K$9+L10*L$9+M10*M$9+N10*N$9+O10*O$9+P10*P$9+Q10*Q$9+R10*R$9+S10*S$9+V$9*V10+T10*T$9+U10*U$9</f>
        <v>1121.46</v>
      </c>
      <c r="AC10" s="14">
        <f t="shared" ref="AC10:AC12" si="1">AB10*1.18</f>
        <v>1323.3227999999999</v>
      </c>
    </row>
    <row r="11" spans="2:29">
      <c r="B11" s="22">
        <v>2</v>
      </c>
      <c r="C11" s="30">
        <v>202106</v>
      </c>
      <c r="D11" s="21">
        <v>44026</v>
      </c>
      <c r="E11" s="20" t="s">
        <v>27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>
        <v>9</v>
      </c>
      <c r="W11" s="13"/>
      <c r="X11" s="13"/>
      <c r="Y11" s="13"/>
      <c r="Z11" s="13"/>
      <c r="AA11" s="13"/>
      <c r="AB11" s="14">
        <f t="shared" si="0"/>
        <v>270</v>
      </c>
      <c r="AC11" s="14">
        <f t="shared" si="1"/>
        <v>318.59999999999997</v>
      </c>
    </row>
    <row r="12" spans="2:29">
      <c r="B12" s="22">
        <v>3</v>
      </c>
      <c r="C12" s="30">
        <v>202107</v>
      </c>
      <c r="D12" s="21">
        <v>44026</v>
      </c>
      <c r="E12" s="20" t="s">
        <v>28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29">
        <v>1</v>
      </c>
      <c r="X12" s="29">
        <v>1</v>
      </c>
      <c r="Y12" s="29">
        <v>1</v>
      </c>
      <c r="Z12" s="29">
        <v>1</v>
      </c>
      <c r="AA12" s="29">
        <v>1</v>
      </c>
      <c r="AB12" s="14">
        <f>W9*W12+X9*X12+Y9*Y12+Z9*Z12+AA9*AA12</f>
        <v>98</v>
      </c>
      <c r="AC12" s="14">
        <f t="shared" si="1"/>
        <v>115.64</v>
      </c>
    </row>
    <row r="13" spans="2:29">
      <c r="B13" s="22">
        <v>4</v>
      </c>
      <c r="C13" s="30">
        <v>202108</v>
      </c>
      <c r="D13" s="21">
        <v>44026</v>
      </c>
      <c r="E13" s="20" t="s">
        <v>28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>
        <v>3</v>
      </c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4">
        <f t="shared" si="0"/>
        <v>427.74</v>
      </c>
      <c r="AC13" s="14">
        <f>AB13*1.18</f>
        <v>504.73320000000001</v>
      </c>
    </row>
    <row r="14" spans="2:29">
      <c r="B14" s="22">
        <v>5</v>
      </c>
      <c r="C14" s="30">
        <v>202109</v>
      </c>
      <c r="D14" s="21">
        <v>44026</v>
      </c>
      <c r="E14" s="20" t="s">
        <v>33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>
        <v>3</v>
      </c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4">
        <f t="shared" ref="AB14:AB34" si="2">F14*F$9+G14*G$9+H14*H$9+I14*I$9+J14*J$9+K14*K$9+L14*L$9+M14*M$9+N14*N$9+O14*O$9+P14*P$9+Q14*Q$9+R14*R$9+S14*S$9+V$9*V14+T14*T$9+U14*U$9</f>
        <v>427.74</v>
      </c>
      <c r="AC14" s="14">
        <f t="shared" ref="AC14:AC34" si="3">AB14*1.18</f>
        <v>504.73320000000001</v>
      </c>
    </row>
    <row r="15" spans="2:29">
      <c r="B15" s="22">
        <v>6</v>
      </c>
      <c r="C15" s="30">
        <v>202110</v>
      </c>
      <c r="D15" s="21">
        <v>44026</v>
      </c>
      <c r="E15" s="20" t="s">
        <v>34</v>
      </c>
      <c r="F15" s="13">
        <v>2</v>
      </c>
      <c r="G15" s="13"/>
      <c r="H15" s="13"/>
      <c r="I15" s="13"/>
      <c r="J15" s="13"/>
      <c r="K15" s="13"/>
      <c r="L15" s="13">
        <v>2</v>
      </c>
      <c r="M15" s="13">
        <v>2</v>
      </c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4">
        <f t="shared" si="2"/>
        <v>190.22</v>
      </c>
      <c r="AC15" s="14">
        <f t="shared" si="3"/>
        <v>224.45959999999999</v>
      </c>
    </row>
    <row r="16" spans="2:29">
      <c r="B16" s="22">
        <v>7</v>
      </c>
      <c r="C16" s="30">
        <v>202111</v>
      </c>
      <c r="D16" s="21">
        <v>44026</v>
      </c>
      <c r="E16" s="20" t="s">
        <v>35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>
        <v>2</v>
      </c>
      <c r="W16" s="13"/>
      <c r="X16" s="13"/>
      <c r="Y16" s="13"/>
      <c r="Z16" s="13"/>
      <c r="AA16" s="13"/>
      <c r="AB16" s="14">
        <f t="shared" si="2"/>
        <v>60</v>
      </c>
      <c r="AC16" s="14">
        <f t="shared" si="3"/>
        <v>70.8</v>
      </c>
    </row>
    <row r="17" spans="2:29">
      <c r="B17" s="22">
        <v>8</v>
      </c>
      <c r="C17" s="30">
        <v>202112</v>
      </c>
      <c r="D17" s="21">
        <v>44026</v>
      </c>
      <c r="E17" s="20" t="s">
        <v>36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>
        <v>2</v>
      </c>
      <c r="W17" s="13"/>
      <c r="X17" s="13"/>
      <c r="Y17" s="13"/>
      <c r="Z17" s="13"/>
      <c r="AA17" s="13"/>
      <c r="AB17" s="14">
        <f t="shared" si="2"/>
        <v>60</v>
      </c>
      <c r="AC17" s="14">
        <f t="shared" si="3"/>
        <v>70.8</v>
      </c>
    </row>
    <row r="18" spans="2:29">
      <c r="B18" s="22">
        <v>9</v>
      </c>
      <c r="C18" s="30">
        <v>202113</v>
      </c>
      <c r="D18" s="21">
        <v>44026</v>
      </c>
      <c r="E18" s="20" t="s">
        <v>37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>
        <v>2</v>
      </c>
      <c r="W18" s="13"/>
      <c r="X18" s="13"/>
      <c r="Y18" s="13"/>
      <c r="Z18" s="13"/>
      <c r="AA18" s="13"/>
      <c r="AB18" s="14">
        <f t="shared" si="2"/>
        <v>60</v>
      </c>
      <c r="AC18" s="14">
        <f t="shared" si="3"/>
        <v>70.8</v>
      </c>
    </row>
    <row r="19" spans="2:29">
      <c r="B19" s="22">
        <v>10</v>
      </c>
      <c r="C19" s="30">
        <v>202114</v>
      </c>
      <c r="D19" s="21">
        <v>44026</v>
      </c>
      <c r="E19" s="20" t="s">
        <v>34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>
        <v>4</v>
      </c>
      <c r="W19" s="13"/>
      <c r="X19" s="13"/>
      <c r="Y19" s="13"/>
      <c r="Z19" s="13"/>
      <c r="AA19" s="13"/>
      <c r="AB19" s="14">
        <f t="shared" si="2"/>
        <v>120</v>
      </c>
      <c r="AC19" s="14">
        <f t="shared" si="3"/>
        <v>141.6</v>
      </c>
    </row>
    <row r="20" spans="2:29">
      <c r="B20" s="22">
        <v>11</v>
      </c>
      <c r="C20" s="30">
        <v>202115</v>
      </c>
      <c r="D20" s="21">
        <v>44026</v>
      </c>
      <c r="E20" s="20" t="s">
        <v>38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>
        <v>3</v>
      </c>
      <c r="W20" s="13"/>
      <c r="X20" s="13"/>
      <c r="Y20" s="13"/>
      <c r="Z20" s="13"/>
      <c r="AA20" s="13"/>
      <c r="AB20" s="14">
        <f t="shared" si="2"/>
        <v>90</v>
      </c>
      <c r="AC20" s="14">
        <f t="shared" si="3"/>
        <v>106.19999999999999</v>
      </c>
    </row>
    <row r="21" spans="2:29">
      <c r="B21" s="22">
        <v>12</v>
      </c>
      <c r="C21" s="30">
        <v>202116</v>
      </c>
      <c r="D21" s="21">
        <v>44026</v>
      </c>
      <c r="E21" s="20" t="s">
        <v>39</v>
      </c>
      <c r="F21" s="13">
        <v>2</v>
      </c>
      <c r="G21" s="13"/>
      <c r="H21" s="13"/>
      <c r="I21" s="13">
        <v>2</v>
      </c>
      <c r="J21" s="13"/>
      <c r="K21" s="13">
        <v>2</v>
      </c>
      <c r="L21" s="13"/>
      <c r="M21" s="13"/>
      <c r="N21" s="13">
        <v>2</v>
      </c>
      <c r="O21" s="13"/>
      <c r="P21" s="13"/>
      <c r="Q21" s="13"/>
      <c r="R21" s="13"/>
      <c r="S21" s="13">
        <v>2</v>
      </c>
      <c r="T21" s="13"/>
      <c r="U21" s="13"/>
      <c r="V21" s="13"/>
      <c r="W21" s="13"/>
      <c r="X21" s="13"/>
      <c r="Y21" s="13"/>
      <c r="Z21" s="13"/>
      <c r="AA21" s="13"/>
      <c r="AB21" s="14">
        <f t="shared" si="2"/>
        <v>503.94000000000005</v>
      </c>
      <c r="AC21" s="14">
        <f t="shared" si="3"/>
        <v>594.64920000000006</v>
      </c>
    </row>
    <row r="22" spans="2:29">
      <c r="B22" s="22">
        <v>13</v>
      </c>
      <c r="C22" s="30">
        <v>202153</v>
      </c>
      <c r="D22" s="21">
        <v>44028</v>
      </c>
      <c r="E22" s="20" t="s">
        <v>40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>
        <v>5</v>
      </c>
      <c r="W22" s="13"/>
      <c r="X22" s="13"/>
      <c r="Y22" s="13"/>
      <c r="Z22" s="13"/>
      <c r="AA22" s="13"/>
      <c r="AB22" s="14">
        <f t="shared" si="2"/>
        <v>150</v>
      </c>
      <c r="AC22" s="14">
        <f t="shared" si="3"/>
        <v>177</v>
      </c>
    </row>
    <row r="23" spans="2:29">
      <c r="B23" s="22">
        <v>14</v>
      </c>
      <c r="C23" s="30">
        <v>202163</v>
      </c>
      <c r="D23" s="21">
        <v>44028</v>
      </c>
      <c r="E23" s="20" t="s">
        <v>35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>
        <v>2</v>
      </c>
      <c r="T23" s="13"/>
      <c r="U23" s="13"/>
      <c r="V23" s="13"/>
      <c r="W23" s="13"/>
      <c r="X23" s="13"/>
      <c r="Y23" s="13"/>
      <c r="Z23" s="13"/>
      <c r="AA23" s="13"/>
      <c r="AB23" s="14">
        <f t="shared" si="2"/>
        <v>272.48</v>
      </c>
      <c r="AC23" s="14">
        <f t="shared" si="3"/>
        <v>321.52640000000002</v>
      </c>
    </row>
    <row r="24" spans="2:29">
      <c r="B24" s="22">
        <v>15</v>
      </c>
      <c r="C24" s="30">
        <v>202164</v>
      </c>
      <c r="D24" s="21">
        <v>44028</v>
      </c>
      <c r="E24" s="20" t="s">
        <v>41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>
        <v>2</v>
      </c>
      <c r="T24" s="13"/>
      <c r="U24" s="13"/>
      <c r="V24" s="13"/>
      <c r="W24" s="13"/>
      <c r="X24" s="13"/>
      <c r="Y24" s="13"/>
      <c r="Z24" s="13"/>
      <c r="AA24" s="13"/>
      <c r="AB24" s="14">
        <f t="shared" si="2"/>
        <v>272.48</v>
      </c>
      <c r="AC24" s="14">
        <f t="shared" si="3"/>
        <v>321.52640000000002</v>
      </c>
    </row>
    <row r="25" spans="2:29">
      <c r="B25" s="22">
        <v>16</v>
      </c>
      <c r="C25" s="30">
        <v>202209</v>
      </c>
      <c r="D25" s="21">
        <v>44028</v>
      </c>
      <c r="E25" s="20" t="s">
        <v>42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>
        <v>2</v>
      </c>
      <c r="T25" s="13"/>
      <c r="U25" s="13"/>
      <c r="V25" s="13"/>
      <c r="W25" s="13"/>
      <c r="X25" s="13"/>
      <c r="Y25" s="13"/>
      <c r="Z25" s="13"/>
      <c r="AA25" s="13"/>
      <c r="AB25" s="14">
        <f t="shared" si="2"/>
        <v>272.48</v>
      </c>
      <c r="AC25" s="14">
        <f t="shared" si="3"/>
        <v>321.52640000000002</v>
      </c>
    </row>
    <row r="26" spans="2:29">
      <c r="B26" s="22">
        <v>17</v>
      </c>
      <c r="C26" s="30">
        <v>202210</v>
      </c>
      <c r="D26" s="21">
        <v>44028</v>
      </c>
      <c r="E26" s="20" t="s">
        <v>43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>
        <v>2</v>
      </c>
      <c r="T26" s="13"/>
      <c r="U26" s="13"/>
      <c r="V26" s="13"/>
      <c r="W26" s="13"/>
      <c r="X26" s="13"/>
      <c r="Y26" s="13"/>
      <c r="Z26" s="13"/>
      <c r="AA26" s="13"/>
      <c r="AB26" s="14">
        <f t="shared" si="2"/>
        <v>272.48</v>
      </c>
      <c r="AC26" s="14">
        <f t="shared" si="3"/>
        <v>321.52640000000002</v>
      </c>
    </row>
    <row r="27" spans="2:29">
      <c r="B27" s="22">
        <v>18</v>
      </c>
      <c r="C27" s="30">
        <v>202211</v>
      </c>
      <c r="D27" s="21">
        <v>44028</v>
      </c>
      <c r="E27" s="20" t="s">
        <v>44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>
        <v>2</v>
      </c>
      <c r="T27" s="13"/>
      <c r="U27" s="13"/>
      <c r="V27" s="13"/>
      <c r="W27" s="13"/>
      <c r="X27" s="13"/>
      <c r="Y27" s="13"/>
      <c r="Z27" s="13"/>
      <c r="AA27" s="13"/>
      <c r="AB27" s="14">
        <f t="shared" si="2"/>
        <v>272.48</v>
      </c>
      <c r="AC27" s="14">
        <f t="shared" si="3"/>
        <v>321.52640000000002</v>
      </c>
    </row>
    <row r="28" spans="2:29">
      <c r="B28" s="22">
        <v>19</v>
      </c>
      <c r="C28" s="30">
        <v>202212</v>
      </c>
      <c r="D28" s="21">
        <v>44028</v>
      </c>
      <c r="E28" s="20" t="s">
        <v>45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>
        <v>2</v>
      </c>
      <c r="T28" s="13"/>
      <c r="U28" s="13"/>
      <c r="V28" s="13"/>
      <c r="W28" s="13"/>
      <c r="X28" s="13"/>
      <c r="Y28" s="13"/>
      <c r="Z28" s="13"/>
      <c r="AA28" s="13"/>
      <c r="AB28" s="14">
        <f t="shared" si="2"/>
        <v>272.48</v>
      </c>
      <c r="AC28" s="14">
        <f t="shared" si="3"/>
        <v>321.52640000000002</v>
      </c>
    </row>
    <row r="29" spans="2:29">
      <c r="B29" s="22">
        <v>20</v>
      </c>
      <c r="C29" s="30">
        <v>202213</v>
      </c>
      <c r="D29" s="21">
        <v>44028</v>
      </c>
      <c r="E29" s="20" t="s">
        <v>36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>
        <v>3</v>
      </c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4">
        <f t="shared" si="2"/>
        <v>427.74</v>
      </c>
      <c r="AC29" s="14">
        <f t="shared" si="3"/>
        <v>504.73320000000001</v>
      </c>
    </row>
    <row r="30" spans="2:29">
      <c r="B30" s="22">
        <v>21</v>
      </c>
      <c r="C30" s="30">
        <v>202214</v>
      </c>
      <c r="D30" s="21">
        <v>44032</v>
      </c>
      <c r="E30" s="20" t="s">
        <v>47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>
        <v>2</v>
      </c>
      <c r="T30" s="13"/>
      <c r="U30" s="13"/>
      <c r="V30" s="13"/>
      <c r="W30" s="13"/>
      <c r="X30" s="13"/>
      <c r="Y30" s="13"/>
      <c r="Z30" s="13"/>
      <c r="AA30" s="13"/>
      <c r="AB30" s="14">
        <f t="shared" si="2"/>
        <v>272.48</v>
      </c>
      <c r="AC30" s="14">
        <f t="shared" si="3"/>
        <v>321.52640000000002</v>
      </c>
    </row>
    <row r="31" spans="2:29">
      <c r="B31" s="22">
        <v>22</v>
      </c>
      <c r="C31" s="30">
        <v>202215</v>
      </c>
      <c r="D31" s="21">
        <v>44032</v>
      </c>
      <c r="E31" s="20" t="s">
        <v>48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>
        <v>2</v>
      </c>
      <c r="T31" s="13"/>
      <c r="U31" s="13"/>
      <c r="V31" s="13"/>
      <c r="W31" s="13"/>
      <c r="X31" s="13"/>
      <c r="Y31" s="13"/>
      <c r="Z31" s="13"/>
      <c r="AA31" s="13"/>
      <c r="AB31" s="14">
        <f t="shared" si="2"/>
        <v>272.48</v>
      </c>
      <c r="AC31" s="14">
        <f t="shared" si="3"/>
        <v>321.52640000000002</v>
      </c>
    </row>
    <row r="32" spans="2:29">
      <c r="B32" s="22">
        <v>23</v>
      </c>
      <c r="C32" s="30">
        <v>202216</v>
      </c>
      <c r="D32" s="21">
        <v>44028</v>
      </c>
      <c r="E32" s="20" t="s">
        <v>40</v>
      </c>
      <c r="F32" s="13">
        <v>2</v>
      </c>
      <c r="G32" s="13"/>
      <c r="H32" s="13"/>
      <c r="I32" s="13">
        <v>2</v>
      </c>
      <c r="J32" s="13"/>
      <c r="K32" s="13">
        <v>2</v>
      </c>
      <c r="L32" s="13">
        <v>2</v>
      </c>
      <c r="M32" s="13">
        <v>2</v>
      </c>
      <c r="N32" s="13">
        <v>2</v>
      </c>
      <c r="O32" s="13">
        <v>2</v>
      </c>
      <c r="P32" s="13">
        <v>2</v>
      </c>
      <c r="Q32" s="13"/>
      <c r="R32" s="13">
        <v>2</v>
      </c>
      <c r="S32" s="13">
        <v>2</v>
      </c>
      <c r="T32" s="13"/>
      <c r="U32" s="13"/>
      <c r="V32" s="13"/>
      <c r="W32" s="13"/>
      <c r="X32" s="13"/>
      <c r="Y32" s="13"/>
      <c r="Z32" s="13"/>
      <c r="AA32" s="13"/>
      <c r="AB32" s="14">
        <f t="shared" si="2"/>
        <v>1024.9000000000001</v>
      </c>
      <c r="AC32" s="14">
        <f t="shared" si="3"/>
        <v>1209.3820000000001</v>
      </c>
    </row>
    <row r="33" spans="2:30">
      <c r="B33" s="22">
        <v>24</v>
      </c>
      <c r="C33" s="30">
        <v>202227</v>
      </c>
      <c r="D33" s="21">
        <v>44026</v>
      </c>
      <c r="E33" s="20" t="s">
        <v>46</v>
      </c>
      <c r="F33" s="13">
        <v>1</v>
      </c>
      <c r="G33" s="13"/>
      <c r="H33" s="13"/>
      <c r="I33" s="13">
        <v>1</v>
      </c>
      <c r="J33" s="13"/>
      <c r="K33" s="13">
        <v>1</v>
      </c>
      <c r="L33" s="13"/>
      <c r="M33" s="13"/>
      <c r="N33" s="13">
        <v>1</v>
      </c>
      <c r="O33" s="13"/>
      <c r="P33" s="13"/>
      <c r="Q33" s="13"/>
      <c r="R33" s="13">
        <v>1</v>
      </c>
      <c r="S33" s="13">
        <v>1</v>
      </c>
      <c r="T33" s="13"/>
      <c r="U33" s="13"/>
      <c r="V33" s="13"/>
      <c r="W33" s="13"/>
      <c r="X33" s="13"/>
      <c r="Y33" s="13"/>
      <c r="Z33" s="13"/>
      <c r="AA33" s="13"/>
      <c r="AB33" s="14">
        <f t="shared" si="2"/>
        <v>353.36</v>
      </c>
      <c r="AC33" s="14">
        <f t="shared" si="3"/>
        <v>416.96479999999997</v>
      </c>
    </row>
    <row r="34" spans="2:30">
      <c r="B34" s="22">
        <v>25</v>
      </c>
      <c r="C34" s="30">
        <v>202228</v>
      </c>
      <c r="D34" s="21">
        <v>44026</v>
      </c>
      <c r="E34" s="20" t="s">
        <v>38</v>
      </c>
      <c r="F34" s="13">
        <v>2</v>
      </c>
      <c r="G34" s="13"/>
      <c r="H34" s="13"/>
      <c r="I34" s="13"/>
      <c r="J34" s="13"/>
      <c r="K34" s="13">
        <v>2</v>
      </c>
      <c r="L34" s="13"/>
      <c r="M34" s="13">
        <v>2</v>
      </c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4">
        <f t="shared" si="2"/>
        <v>183.8</v>
      </c>
      <c r="AC34" s="14">
        <f t="shared" si="3"/>
        <v>216.88400000000001</v>
      </c>
    </row>
    <row r="35" spans="2:30">
      <c r="B35" s="13"/>
      <c r="C35" s="11"/>
      <c r="D35" s="12"/>
      <c r="E35" s="15" t="s">
        <v>14</v>
      </c>
      <c r="F35" s="16">
        <f t="shared" ref="F35:U35" si="4">SUM(F10:F34)</f>
        <v>9</v>
      </c>
      <c r="G35" s="16">
        <f t="shared" si="4"/>
        <v>0</v>
      </c>
      <c r="H35" s="16">
        <f t="shared" si="4"/>
        <v>0</v>
      </c>
      <c r="I35" s="16">
        <f t="shared" si="4"/>
        <v>5</v>
      </c>
      <c r="J35" s="16">
        <f t="shared" si="4"/>
        <v>0</v>
      </c>
      <c r="K35" s="16">
        <f t="shared" si="4"/>
        <v>16</v>
      </c>
      <c r="L35" s="16">
        <f t="shared" si="4"/>
        <v>13</v>
      </c>
      <c r="M35" s="16">
        <f t="shared" si="4"/>
        <v>15</v>
      </c>
      <c r="N35" s="16">
        <f t="shared" si="4"/>
        <v>5</v>
      </c>
      <c r="O35" s="16">
        <f t="shared" si="4"/>
        <v>2</v>
      </c>
      <c r="P35" s="16">
        <f t="shared" si="4"/>
        <v>2</v>
      </c>
      <c r="Q35" s="16">
        <f t="shared" si="4"/>
        <v>9</v>
      </c>
      <c r="R35" s="16">
        <f t="shared" si="4"/>
        <v>6</v>
      </c>
      <c r="S35" s="16">
        <f t="shared" si="4"/>
        <v>21</v>
      </c>
      <c r="T35" s="16">
        <f t="shared" si="4"/>
        <v>0</v>
      </c>
      <c r="U35" s="16">
        <f t="shared" si="4"/>
        <v>0</v>
      </c>
      <c r="V35" s="16">
        <f>SUM(V10:V34)</f>
        <v>27</v>
      </c>
      <c r="W35" s="16"/>
      <c r="X35" s="16"/>
      <c r="Y35" s="16"/>
      <c r="Z35" s="16"/>
      <c r="AA35" s="16"/>
      <c r="AB35" s="17">
        <f>SUM(AB10:AB34)</f>
        <v>7748.7399999999961</v>
      </c>
      <c r="AC35" s="17">
        <f>SUM(AC10:AC34)</f>
        <v>9143.5131999999976</v>
      </c>
      <c r="AD35" s="1" t="s">
        <v>14</v>
      </c>
    </row>
    <row r="1048454" spans="4:4">
      <c r="D1048454" s="2"/>
    </row>
    <row r="1048468" spans="4:4">
      <c r="D1048468" s="2">
        <v>43657</v>
      </c>
    </row>
  </sheetData>
  <sortState ref="C10:C29">
    <sortCondition ref="C10:C29"/>
  </sortState>
  <mergeCells count="8">
    <mergeCell ref="B2:AC2"/>
    <mergeCell ref="C3:AC3"/>
    <mergeCell ref="C4:AC4"/>
    <mergeCell ref="AB8:AB9"/>
    <mergeCell ref="AC8:AC9"/>
    <mergeCell ref="D8:D9"/>
    <mergeCell ref="C8:C9"/>
    <mergeCell ref="E8:E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 (2)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Reyes</dc:creator>
  <cp:lastModifiedBy>jreyes</cp:lastModifiedBy>
  <dcterms:created xsi:type="dcterms:W3CDTF">2019-03-14T16:39:14Z</dcterms:created>
  <dcterms:modified xsi:type="dcterms:W3CDTF">2020-10-30T14:12:42Z</dcterms:modified>
</cp:coreProperties>
</file>