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 Sriyanto\Desktop\DBH-JKN\"/>
    </mc:Choice>
  </mc:AlternateContent>
  <xr:revisionPtr revIDLastSave="0" documentId="13_ncr:1_{7470D96D-11AD-48DB-AAB6-F5CFA50552F5}" xr6:coauthVersionLast="46" xr6:coauthVersionMax="46" xr10:uidLastSave="{00000000-0000-0000-0000-000000000000}"/>
  <bookViews>
    <workbookView xWindow="-120" yWindow="-120" windowWidth="20730" windowHeight="11160" xr2:uid="{CA5B9880-F75C-4625-A8DB-7A7BF9ED31C2}"/>
  </bookViews>
  <sheets>
    <sheet name="2017" sheetId="3" r:id="rId1"/>
    <sheet name="2018" sheetId="1" r:id="rId2"/>
    <sheet name="2019" sheetId="2" r:id="rId3"/>
  </sheets>
  <externalReferences>
    <externalReference r:id="rId4"/>
    <externalReference r:id="rId5"/>
    <externalReference r:id="rId6"/>
  </externalReferences>
  <definedNames>
    <definedName name="_xlnm._FilterDatabase" localSheetId="0" hidden="1">'2017'!$A$1:$W$342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E309" i="3" l="1"/>
  <c r="D309" i="3"/>
  <c r="D313" i="3"/>
  <c r="B27" i="3" l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/>
  <c r="B82" i="3" s="1"/>
  <c r="B83" i="3" s="1"/>
  <c r="B84" i="3" s="1"/>
  <c r="B85" i="3" s="1"/>
  <c r="B86" i="3" s="1"/>
  <c r="B87" i="3" s="1"/>
  <c r="B88" i="3" s="1"/>
  <c r="B89" i="3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/>
  <c r="B164" i="3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/>
  <c r="B200" i="3" s="1"/>
  <c r="B201" i="3" s="1"/>
  <c r="B202" i="3" s="1"/>
  <c r="B203" i="3" s="1"/>
  <c r="B204" i="3" s="1"/>
  <c r="B205" i="3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/>
  <c r="B284" i="3" s="1"/>
  <c r="B285" i="3" s="1"/>
  <c r="B286" i="3" s="1"/>
  <c r="B287" i="3" s="1"/>
  <c r="B288" i="3" s="1"/>
  <c r="B289" i="3" s="1"/>
  <c r="B290" i="3" s="1"/>
  <c r="B291" i="3" s="1"/>
  <c r="B292" i="3" s="1"/>
  <c r="B293" i="3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" i="3"/>
  <c r="B4" i="3" l="1"/>
  <c r="V44" i="3"/>
  <c r="T27" i="3"/>
  <c r="S27" i="3"/>
  <c r="B5" i="3" l="1"/>
  <c r="K114" i="3"/>
  <c r="J114" i="3"/>
  <c r="E114" i="3"/>
  <c r="D114" i="3"/>
  <c r="B6" i="3" l="1"/>
  <c r="K256" i="3"/>
  <c r="J256" i="3"/>
  <c r="K246" i="3"/>
  <c r="J246" i="3"/>
  <c r="Q253" i="3"/>
  <c r="P253" i="3"/>
  <c r="N253" i="3"/>
  <c r="M253" i="3"/>
  <c r="B7" i="3" l="1"/>
  <c r="J329" i="3"/>
  <c r="K339" i="3"/>
  <c r="J339" i="3"/>
  <c r="K327" i="3"/>
  <c r="J327" i="3"/>
  <c r="W205" i="3"/>
  <c r="T342" i="3"/>
  <c r="S342" i="3"/>
  <c r="B8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" i="3"/>
  <c r="B9" i="3" l="1"/>
  <c r="Q342" i="3"/>
  <c r="P342" i="3"/>
  <c r="N342" i="3"/>
  <c r="M342" i="3"/>
  <c r="K342" i="3"/>
  <c r="J342" i="3"/>
  <c r="H342" i="3"/>
  <c r="G342" i="3"/>
  <c r="E342" i="3"/>
  <c r="D342" i="3"/>
  <c r="B10" i="3" l="1"/>
  <c r="V342" i="3"/>
  <c r="W342" i="3"/>
  <c r="M364" i="2"/>
  <c r="M365" i="2"/>
  <c r="N365" i="2"/>
  <c r="M366" i="2"/>
  <c r="N367" i="2"/>
  <c r="M367" i="2"/>
  <c r="M368" i="2"/>
  <c r="N369" i="2"/>
  <c r="M370" i="2"/>
  <c r="M372" i="2"/>
  <c r="N373" i="2"/>
  <c r="M374" i="2"/>
  <c r="N375" i="2"/>
  <c r="M376" i="2"/>
  <c r="N377" i="2"/>
  <c r="M380" i="2"/>
  <c r="M381" i="2"/>
  <c r="N381" i="2"/>
  <c r="M382" i="2"/>
  <c r="N383" i="2"/>
  <c r="M383" i="2"/>
  <c r="M384" i="2"/>
  <c r="N384" i="2"/>
  <c r="N385" i="2"/>
  <c r="M385" i="2"/>
  <c r="M386" i="2"/>
  <c r="N386" i="2"/>
  <c r="N389" i="2"/>
  <c r="M390" i="2"/>
  <c r="N391" i="2"/>
  <c r="M392" i="2"/>
  <c r="N392" i="2"/>
  <c r="N393" i="2"/>
  <c r="M393" i="2"/>
  <c r="M394" i="2"/>
  <c r="N394" i="2"/>
  <c r="M396" i="2"/>
  <c r="N397" i="2"/>
  <c r="M398" i="2"/>
  <c r="N399" i="2"/>
  <c r="M399" i="2"/>
  <c r="M400" i="2"/>
  <c r="N400" i="2"/>
  <c r="N401" i="2"/>
  <c r="M401" i="2"/>
  <c r="M402" i="2"/>
  <c r="N402" i="2"/>
  <c r="M404" i="2"/>
  <c r="M405" i="2"/>
  <c r="N405" i="2"/>
  <c r="N407" i="2"/>
  <c r="M408" i="2"/>
  <c r="N408" i="2"/>
  <c r="N409" i="2"/>
  <c r="M410" i="2"/>
  <c r="N410" i="2"/>
  <c r="M412" i="2"/>
  <c r="N413" i="2"/>
  <c r="M413" i="2"/>
  <c r="M414" i="2"/>
  <c r="N415" i="2"/>
  <c r="M416" i="2"/>
  <c r="N416" i="2"/>
  <c r="N417" i="2"/>
  <c r="M417" i="2"/>
  <c r="N418" i="2"/>
  <c r="M420" i="2"/>
  <c r="N421" i="2"/>
  <c r="M421" i="2"/>
  <c r="M422" i="2"/>
  <c r="N423" i="2"/>
  <c r="M423" i="2"/>
  <c r="M424" i="2"/>
  <c r="N424" i="2"/>
  <c r="N425" i="2"/>
  <c r="N426" i="2"/>
  <c r="N428" i="2"/>
  <c r="M428" i="2"/>
  <c r="N429" i="2"/>
  <c r="M429" i="2"/>
  <c r="M430" i="2"/>
  <c r="N431" i="2"/>
  <c r="M431" i="2"/>
  <c r="M432" i="2"/>
  <c r="N432" i="2"/>
  <c r="N433" i="2"/>
  <c r="M433" i="2"/>
  <c r="N434" i="2"/>
  <c r="N436" i="2"/>
  <c r="M436" i="2"/>
  <c r="N437" i="2"/>
  <c r="M371" i="2"/>
  <c r="M379" i="2"/>
  <c r="M387" i="2"/>
  <c r="M395" i="2"/>
  <c r="M403" i="2"/>
  <c r="M411" i="2"/>
  <c r="M419" i="2"/>
  <c r="M427" i="2"/>
  <c r="M435" i="2"/>
  <c r="N364" i="2"/>
  <c r="N366" i="2"/>
  <c r="N368" i="2"/>
  <c r="N370" i="2"/>
  <c r="N371" i="2"/>
  <c r="N372" i="2"/>
  <c r="N374" i="2"/>
  <c r="N376" i="2"/>
  <c r="N378" i="2"/>
  <c r="N379" i="2"/>
  <c r="N380" i="2"/>
  <c r="N382" i="2"/>
  <c r="N387" i="2"/>
  <c r="N388" i="2"/>
  <c r="N390" i="2"/>
  <c r="N395" i="2"/>
  <c r="N396" i="2"/>
  <c r="N398" i="2"/>
  <c r="N403" i="2"/>
  <c r="N404" i="2"/>
  <c r="N406" i="2"/>
  <c r="N411" i="2"/>
  <c r="N412" i="2"/>
  <c r="N414" i="2"/>
  <c r="N419" i="2"/>
  <c r="N420" i="2"/>
  <c r="N422" i="2"/>
  <c r="N427" i="2"/>
  <c r="N430" i="2"/>
  <c r="N435" i="2"/>
  <c r="M369" i="2"/>
  <c r="M373" i="2"/>
  <c r="M375" i="2"/>
  <c r="M377" i="2"/>
  <c r="M378" i="2"/>
  <c r="M388" i="2"/>
  <c r="M389" i="2"/>
  <c r="M391" i="2"/>
  <c r="M397" i="2"/>
  <c r="M406" i="2"/>
  <c r="M407" i="2"/>
  <c r="M409" i="2"/>
  <c r="M415" i="2"/>
  <c r="M425" i="2"/>
  <c r="M437" i="2"/>
  <c r="B11" i="3" l="1"/>
  <c r="M434" i="2"/>
  <c r="M426" i="2"/>
  <c r="M418" i="2"/>
  <c r="D438" i="2"/>
  <c r="E438" i="2"/>
  <c r="F438" i="2"/>
  <c r="G438" i="2"/>
  <c r="H438" i="2"/>
  <c r="I438" i="2"/>
  <c r="J438" i="2"/>
  <c r="K438" i="2"/>
  <c r="L438" i="2"/>
  <c r="C438" i="2"/>
  <c r="N363" i="2"/>
  <c r="M363" i="2"/>
  <c r="N362" i="2"/>
  <c r="M362" i="2"/>
  <c r="N361" i="2"/>
  <c r="M361" i="2"/>
  <c r="N360" i="2"/>
  <c r="M360" i="2"/>
  <c r="N359" i="2"/>
  <c r="M359" i="2"/>
  <c r="N358" i="2"/>
  <c r="M358" i="2"/>
  <c r="N357" i="2"/>
  <c r="M357" i="2"/>
  <c r="N356" i="2"/>
  <c r="M356" i="2"/>
  <c r="N355" i="2"/>
  <c r="M355" i="2"/>
  <c r="N354" i="2"/>
  <c r="M354" i="2"/>
  <c r="N353" i="2"/>
  <c r="M353" i="2"/>
  <c r="N352" i="2"/>
  <c r="M352" i="2"/>
  <c r="N351" i="2"/>
  <c r="M351" i="2"/>
  <c r="N350" i="2"/>
  <c r="M350" i="2"/>
  <c r="N349" i="2"/>
  <c r="M349" i="2"/>
  <c r="N348" i="2"/>
  <c r="M348" i="2"/>
  <c r="N347" i="2"/>
  <c r="M347" i="2"/>
  <c r="N346" i="2"/>
  <c r="M346" i="2"/>
  <c r="N345" i="2"/>
  <c r="M345" i="2"/>
  <c r="N344" i="2"/>
  <c r="M344" i="2"/>
  <c r="N343" i="2"/>
  <c r="M343" i="2"/>
  <c r="N342" i="2"/>
  <c r="M342" i="2"/>
  <c r="N341" i="2"/>
  <c r="M341" i="2"/>
  <c r="N340" i="2"/>
  <c r="M340" i="2"/>
  <c r="N339" i="2"/>
  <c r="M339" i="2"/>
  <c r="N338" i="2"/>
  <c r="M338" i="2"/>
  <c r="N337" i="2"/>
  <c r="M337" i="2"/>
  <c r="N336" i="2"/>
  <c r="M336" i="2"/>
  <c r="N335" i="2"/>
  <c r="M335" i="2"/>
  <c r="N334" i="2"/>
  <c r="M334" i="2"/>
  <c r="N333" i="2"/>
  <c r="M333" i="2"/>
  <c r="N332" i="2"/>
  <c r="M332" i="2"/>
  <c r="N331" i="2"/>
  <c r="M331" i="2"/>
  <c r="N330" i="2"/>
  <c r="M330" i="2"/>
  <c r="N329" i="2"/>
  <c r="M329" i="2"/>
  <c r="N328" i="2"/>
  <c r="M328" i="2"/>
  <c r="N327" i="2"/>
  <c r="M327" i="2"/>
  <c r="N326" i="2"/>
  <c r="M326" i="2"/>
  <c r="N325" i="2"/>
  <c r="M325" i="2"/>
  <c r="N324" i="2"/>
  <c r="M324" i="2"/>
  <c r="N323" i="2"/>
  <c r="M323" i="2"/>
  <c r="N322" i="2"/>
  <c r="M322" i="2"/>
  <c r="N321" i="2"/>
  <c r="M321" i="2"/>
  <c r="N320" i="2"/>
  <c r="M320" i="2"/>
  <c r="N319" i="2"/>
  <c r="M319" i="2"/>
  <c r="N318" i="2"/>
  <c r="M318" i="2"/>
  <c r="N317" i="2"/>
  <c r="M317" i="2"/>
  <c r="N316" i="2"/>
  <c r="M316" i="2"/>
  <c r="N315" i="2"/>
  <c r="M315" i="2"/>
  <c r="N314" i="2"/>
  <c r="M314" i="2"/>
  <c r="N313" i="2"/>
  <c r="M313" i="2"/>
  <c r="N312" i="2"/>
  <c r="M312" i="2"/>
  <c r="N311" i="2"/>
  <c r="M311" i="2"/>
  <c r="N310" i="2"/>
  <c r="M310" i="2"/>
  <c r="N309" i="2"/>
  <c r="M309" i="2"/>
  <c r="N308" i="2"/>
  <c r="M308" i="2"/>
  <c r="N307" i="2"/>
  <c r="M307" i="2"/>
  <c r="N306" i="2"/>
  <c r="M306" i="2"/>
  <c r="N305" i="2"/>
  <c r="M305" i="2"/>
  <c r="N304" i="2"/>
  <c r="M304" i="2"/>
  <c r="N303" i="2"/>
  <c r="M303" i="2"/>
  <c r="N302" i="2"/>
  <c r="M302" i="2"/>
  <c r="N301" i="2"/>
  <c r="M301" i="2"/>
  <c r="N300" i="2"/>
  <c r="M300" i="2"/>
  <c r="N299" i="2"/>
  <c r="M299" i="2"/>
  <c r="N298" i="2"/>
  <c r="M298" i="2"/>
  <c r="N297" i="2"/>
  <c r="M297" i="2"/>
  <c r="N296" i="2"/>
  <c r="M296" i="2"/>
  <c r="N295" i="2"/>
  <c r="M295" i="2"/>
  <c r="N294" i="2"/>
  <c r="M294" i="2"/>
  <c r="N293" i="2"/>
  <c r="M293" i="2"/>
  <c r="N292" i="2"/>
  <c r="M292" i="2"/>
  <c r="N291" i="2"/>
  <c r="M291" i="2"/>
  <c r="N290" i="2"/>
  <c r="M290" i="2"/>
  <c r="N289" i="2"/>
  <c r="M289" i="2"/>
  <c r="N288" i="2"/>
  <c r="M288" i="2"/>
  <c r="N287" i="2"/>
  <c r="M287" i="2"/>
  <c r="N286" i="2"/>
  <c r="M286" i="2"/>
  <c r="N285" i="2"/>
  <c r="M285" i="2"/>
  <c r="N284" i="2"/>
  <c r="M284" i="2"/>
  <c r="N283" i="2"/>
  <c r="M283" i="2"/>
  <c r="N282" i="2"/>
  <c r="M282" i="2"/>
  <c r="N281" i="2"/>
  <c r="M281" i="2"/>
  <c r="N280" i="2"/>
  <c r="M280" i="2"/>
  <c r="N279" i="2"/>
  <c r="M279" i="2"/>
  <c r="N278" i="2"/>
  <c r="M278" i="2"/>
  <c r="N277" i="2"/>
  <c r="M277" i="2"/>
  <c r="N276" i="2"/>
  <c r="M276" i="2"/>
  <c r="N275" i="2"/>
  <c r="M275" i="2"/>
  <c r="N274" i="2"/>
  <c r="M274" i="2"/>
  <c r="N273" i="2"/>
  <c r="M273" i="2"/>
  <c r="N272" i="2"/>
  <c r="M272" i="2"/>
  <c r="N271" i="2"/>
  <c r="M271" i="2"/>
  <c r="N270" i="2"/>
  <c r="M270" i="2"/>
  <c r="N269" i="2"/>
  <c r="M269" i="2"/>
  <c r="N268" i="2"/>
  <c r="M268" i="2"/>
  <c r="N267" i="2"/>
  <c r="M267" i="2"/>
  <c r="N266" i="2"/>
  <c r="M266" i="2"/>
  <c r="N265" i="2"/>
  <c r="M265" i="2"/>
  <c r="N264" i="2"/>
  <c r="M264" i="2"/>
  <c r="N263" i="2"/>
  <c r="M263" i="2"/>
  <c r="N262" i="2"/>
  <c r="M262" i="2"/>
  <c r="N261" i="2"/>
  <c r="M261" i="2"/>
  <c r="N260" i="2"/>
  <c r="M260" i="2"/>
  <c r="N259" i="2"/>
  <c r="M259" i="2"/>
  <c r="N258" i="2"/>
  <c r="M258" i="2"/>
  <c r="N257" i="2"/>
  <c r="M257" i="2"/>
  <c r="N256" i="2"/>
  <c r="M256" i="2"/>
  <c r="N255" i="2"/>
  <c r="M255" i="2"/>
  <c r="N254" i="2"/>
  <c r="M254" i="2"/>
  <c r="N253" i="2"/>
  <c r="M253" i="2"/>
  <c r="N252" i="2"/>
  <c r="M252" i="2"/>
  <c r="N251" i="2"/>
  <c r="M251" i="2"/>
  <c r="N250" i="2"/>
  <c r="M250" i="2"/>
  <c r="N249" i="2"/>
  <c r="M249" i="2"/>
  <c r="N248" i="2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N3" i="1"/>
  <c r="M3" i="1"/>
  <c r="M364" i="1" s="1"/>
  <c r="K364" i="1"/>
  <c r="H364" i="1"/>
  <c r="F364" i="1"/>
  <c r="D364" i="1"/>
  <c r="I364" i="1"/>
  <c r="J364" i="1"/>
  <c r="C364" i="1"/>
  <c r="B12" i="3" l="1"/>
  <c r="N438" i="2"/>
  <c r="M438" i="2"/>
  <c r="N364" i="1"/>
  <c r="L364" i="1"/>
  <c r="G364" i="1"/>
  <c r="E364" i="1"/>
  <c r="B13" i="3" l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</calcChain>
</file>

<file path=xl/sharedStrings.xml><?xml version="1.0" encoding="utf-8"?>
<sst xmlns="http://schemas.openxmlformats.org/spreadsheetml/2006/main" count="1209" uniqueCount="458">
  <si>
    <t>No</t>
  </si>
  <si>
    <t>Program Peningkatan Kualitas Bahan Baku</t>
  </si>
  <si>
    <t>Program Pembinaan Industri</t>
  </si>
  <si>
    <t>Program Pembinaan Lingkungan Sosial</t>
  </si>
  <si>
    <t>Program Sosialisasi Ketentuan di Bidang Cukai</t>
  </si>
  <si>
    <t>Program Pemberantasan BKC Ilegal</t>
  </si>
  <si>
    <t>Pagu*</t>
  </si>
  <si>
    <t>Realisasi*</t>
  </si>
  <si>
    <t>Kabupaten/Kota</t>
  </si>
  <si>
    <t>Provinsi Aceh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</si>
  <si>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</si>
  <si>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</si>
  <si>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</si>
  <si>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</si>
  <si>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</si>
  <si>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</si>
  <si>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</si>
  <si>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</si>
  <si>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</si>
  <si>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</si>
  <si>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</si>
  <si>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</si>
  <si>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</si>
  <si>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</si>
  <si>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</si>
  <si>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Nagan Raya</t>
  </si>
  <si>
    <t>Kab. Aceh Jaya</t>
  </si>
  <si>
    <t>Kab. Aceh Barat Daya</t>
  </si>
  <si>
    <t>Kab. Gayo Lues</t>
  </si>
  <si>
    <t>Kab. Aceh Tamiang</t>
  </si>
  <si>
    <t>Kab. Bener Meriah</t>
  </si>
  <si>
    <t>Kab. Pidie Jaya</t>
  </si>
  <si>
    <t>Kota Subulussalam</t>
  </si>
  <si>
    <t>Provinsi Sumatera Utara</t>
  </si>
  <si>
    <t>Kab. Asahan</t>
  </si>
  <si>
    <t>Kab. Dairi</t>
  </si>
  <si>
    <t>Kab. Deli Serdang</t>
  </si>
  <si>
    <t>Kab. Karo</t>
  </si>
  <si>
    <t>Kab. Labuhan 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</si>
  <si>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</si>
  <si>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</si>
  <si>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</si>
  <si>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</si>
  <si>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</si>
  <si>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</si>
  <si>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</si>
  <si>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</si>
  <si>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</si>
  <si>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</si>
  <si>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</si>
  <si>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</si>
  <si>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</si>
  <si>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</si>
  <si>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</si>
  <si>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</si>
  <si>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</si>
  <si>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</si>
  <si>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</si>
  <si>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</si>
  <si>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</si>
  <si>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Padang Lawas Utara</t>
  </si>
  <si>
    <t>Kab. Padang Lawas</t>
  </si>
  <si>
    <t>Kab. Labuhan Batu Selatan</t>
  </si>
  <si>
    <t>Kab. Labuhan Batu Utara</t>
  </si>
  <si>
    <t>Kab. Nias Utara</t>
  </si>
  <si>
    <t>Kab. Nias Barat</t>
  </si>
  <si>
    <t>Kota Gunung sitoli</t>
  </si>
  <si>
    <t>Provinsi Sumatera Barat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</si>
  <si>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</si>
  <si>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</si>
  <si>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</si>
  <si>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</si>
  <si>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</si>
  <si>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</si>
  <si>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</si>
  <si>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</si>
  <si>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</si>
  <si>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</si>
  <si>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</si>
  <si>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</si>
  <si>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</si>
  <si>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</si>
  <si>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</si>
  <si>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</si>
  <si>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</si>
  <si>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</si>
  <si>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</si>
  <si>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Provinsi Kepulauan Riau</t>
  </si>
  <si>
    <t>Kab. Bintan</t>
  </si>
  <si>
    <t>Kab. Natuna</t>
  </si>
  <si>
    <t>Kab. Karimun</t>
  </si>
  <si>
    <t>Kota Batam</t>
  </si>
  <si>
    <t>Kota Tanjung Pinang</t>
  </si>
  <si>
    <t>Kab. Lingga</t>
  </si>
  <si>
    <t>Kab. Kepulauan Anambas</t>
  </si>
  <si>
    <t>Provinsi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</si>
  <si>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</si>
  <si>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</si>
  <si>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</si>
  <si>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</si>
  <si>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</si>
  <si>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</si>
  <si>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</si>
  <si>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</si>
  <si>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</si>
  <si>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</si>
  <si>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</si>
  <si>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Provinsi Sumatera Selatan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</si>
  <si>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</si>
  <si>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</si>
  <si>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</si>
  <si>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</si>
  <si>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</si>
  <si>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</si>
  <si>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</si>
  <si>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Pagar Alam</t>
  </si>
  <si>
    <t>Kota Lubuk Linggau</t>
  </si>
  <si>
    <t>Kota Prabumulih</t>
  </si>
  <si>
    <t>Kab. Banyuasin</t>
  </si>
  <si>
    <t>Kab. Ogan Ilir</t>
  </si>
  <si>
    <t>Kab. OKU Timur</t>
  </si>
  <si>
    <t>Kab. OKU Selatan</t>
  </si>
  <si>
    <t>Kab. Empat Lawang</t>
  </si>
  <si>
    <t>Kab. Penukal Abab Lematang Ilir</t>
  </si>
  <si>
    <t>Kab. Musi Rawas Utara</t>
  </si>
  <si>
    <t>Provinsi Lampung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</si>
  <si>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</si>
  <si>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</si>
  <si>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</si>
  <si>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</si>
  <si>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</si>
  <si>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</si>
  <si>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</si>
  <si>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</si>
  <si>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</si>
  <si>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</si>
  <si>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</si>
  <si>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</si>
  <si>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</si>
  <si>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</si>
  <si>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Kab. Pesisir Barat</t>
  </si>
  <si>
    <t>Provinsi Jawa Barat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</si>
  <si>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</si>
  <si>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</si>
  <si>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</si>
  <si>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</si>
  <si>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</si>
  <si>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</si>
  <si>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</si>
  <si>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</si>
  <si>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</si>
  <si>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</si>
  <si>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</si>
  <si>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</si>
  <si>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</si>
  <si>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</si>
  <si>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</si>
  <si>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</si>
  <si>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</si>
  <si>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</si>
  <si>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</si>
  <si>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</si>
  <si>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</si>
  <si>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</si>
  <si>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Cimahi</t>
  </si>
  <si>
    <t>Kota Tasikmalaya</t>
  </si>
  <si>
    <t>Kota Banjar</t>
  </si>
  <si>
    <t>Kab. Bandung Barat</t>
  </si>
  <si>
    <t>Kab. Pangandaran</t>
  </si>
  <si>
    <t>Provinsi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</si>
  <si>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</si>
  <si>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</si>
  <si>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</si>
  <si>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</si>
  <si>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</si>
  <si>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</si>
  <si>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</si>
  <si>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</si>
  <si>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</si>
  <si>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</si>
  <si>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</si>
  <si>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</si>
  <si>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</si>
  <si>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</si>
  <si>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</si>
  <si>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</si>
  <si>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</si>
  <si>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</si>
  <si>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</si>
  <si>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</si>
  <si>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</si>
  <si>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</si>
  <si>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</si>
  <si>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</si>
  <si>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</si>
  <si>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</si>
  <si>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</si>
  <si>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</si>
  <si>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</si>
  <si>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</si>
  <si>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</si>
  <si>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</si>
  <si>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</si>
  <si>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</si>
  <si>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</si>
  <si>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Provinsi D.I. Yogyakarta</t>
  </si>
  <si>
    <t>Kab. Bantul</t>
  </si>
  <si>
    <t>Kab. Gunung Kidul</t>
  </si>
  <si>
    <t>Kab. Kulon Progo</t>
  </si>
  <si>
    <t>Kab. Sleman</t>
  </si>
  <si>
    <t>Kota Yogyakarta</t>
  </si>
  <si>
    <t>Provinsi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</si>
  <si>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</si>
  <si>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</si>
  <si>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</si>
  <si>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</si>
  <si>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</si>
  <si>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</si>
  <si>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</si>
  <si>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</si>
  <si>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</si>
  <si>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</si>
  <si>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</si>
  <si>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</si>
  <si>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</si>
  <si>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</si>
  <si>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</si>
  <si>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</si>
  <si>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</si>
  <si>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</si>
  <si>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</si>
  <si>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</si>
  <si>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</si>
  <si>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</si>
  <si>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</si>
  <si>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</si>
  <si>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</si>
  <si>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</si>
  <si>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</si>
  <si>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</si>
  <si>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</si>
  <si>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</si>
  <si>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</si>
  <si>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</si>
  <si>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</si>
  <si>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</si>
  <si>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</si>
  <si>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</si>
  <si>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</si>
  <si>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</si>
  <si>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Provinsi Sulawesi Tengah</t>
  </si>
  <si>
    <t>Kab. Banggai</t>
  </si>
  <si>
    <t>Kab. Banggai Kepulauan</t>
  </si>
  <si>
    <t>Kab. Buol</t>
  </si>
  <si>
    <t>Kab. Toli-Toli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</si>
  <si>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</si>
  <si>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</si>
  <si>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</si>
  <si>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</si>
  <si>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</si>
  <si>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</si>
  <si>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</si>
  <si>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Kab. Banggai Laut</t>
  </si>
  <si>
    <t>Kab. Morowali Utara</t>
  </si>
  <si>
    <t>Provinsi 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</si>
  <si>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</si>
  <si>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</si>
  <si>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</si>
  <si>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</si>
  <si>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</si>
  <si>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</si>
  <si>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</si>
  <si>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</si>
  <si>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</si>
  <si>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</si>
  <si>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Kepulauan</t>
  </si>
  <si>
    <t>Kab. Pinrang</t>
  </si>
  <si>
    <t>Kab.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</si>
  <si>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</si>
  <si>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</si>
  <si>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</si>
  <si>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</si>
  <si>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</si>
  <si>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</si>
  <si>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Pare-pare</t>
  </si>
  <si>
    <t>Kota Makassar</t>
  </si>
  <si>
    <t>Kota Palopo</t>
  </si>
  <si>
    <t>Kab. Luwu Timur</t>
  </si>
  <si>
    <t>Kab. Toraja Utara</t>
  </si>
  <si>
    <t>Provinsi Bali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</si>
  <si>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</si>
  <si>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</si>
  <si>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</si>
  <si>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</si>
  <si>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</si>
  <si>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</si>
  <si>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</si>
  <si>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</si>
  <si>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</si>
  <si>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Provinsi Nusa Tenggara Barat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</si>
  <si>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</si>
  <si>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</si>
  <si>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</si>
  <si>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</si>
  <si>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</si>
  <si>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</si>
  <si>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</si>
  <si>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</si>
  <si>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</si>
  <si>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</si>
  <si>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Provinsi Nusa Tenggara Timur</t>
  </si>
  <si>
    <t>Kab. Alor</t>
  </si>
  <si>
    <t>Kab. Belu</t>
  </si>
  <si>
    <t>Kab. Malaka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</si>
  <si>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</si>
  <si>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</si>
  <si>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</si>
  <si>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</si>
  <si>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</si>
  <si>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</si>
  <si>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</si>
  <si>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</si>
  <si>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</si>
  <si>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</si>
  <si>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</si>
  <si>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</si>
  <si>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</si>
  <si>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</si>
  <si>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</si>
  <si>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</si>
  <si>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</si>
  <si>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</si>
  <si>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</si>
  <si>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Provinsi Kalimantan Tengah</t>
  </si>
  <si>
    <t>Kota Palangkaraya</t>
  </si>
  <si>
    <t>Kab. Pulang Pisau</t>
  </si>
  <si>
    <t>Kab. Kapuas</t>
  </si>
  <si>
    <t>Kab. Gunung Mas</t>
  </si>
  <si>
    <t>Kab. Barito Selatan</t>
  </si>
  <si>
    <t>Kab. Barito Timur</t>
  </si>
  <si>
    <t>Kab. Barito Utara</t>
  </si>
  <si>
    <t>Kab. Murung Raya</t>
  </si>
  <si>
    <t>Kab. Katingan</t>
  </si>
  <si>
    <t>Kab. Kotawaringin Timur</t>
  </si>
  <si>
    <t>Kab. Seruyan</t>
  </si>
  <si>
    <t>Kab. Kotawaringin Barat</t>
  </si>
  <si>
    <t>Kab. Lamandau</t>
  </si>
  <si>
    <t>Kab. Sukamara</t>
  </si>
  <si>
    <t>Provinsi Kalimantan Barat</t>
  </si>
  <si>
    <t>Kab. Bengkayang</t>
  </si>
  <si>
    <t>Kab. Landak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</si>
  <si>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</si>
  <si>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</si>
  <si>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</si>
  <si>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</si>
  <si>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</si>
  <si>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</si>
  <si>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</si>
  <si>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</si>
  <si>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</si>
  <si>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</si>
  <si>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</si>
  <si>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</si>
  <si>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Provinsi Gorontalo</t>
  </si>
  <si>
    <t>Kab. Boalemo</t>
  </si>
  <si>
    <t>Kab. Bone Bolango</t>
  </si>
  <si>
    <t>Kab. Gorontalo</t>
  </si>
  <si>
    <t>Kab. Gorontalo Utara</t>
  </si>
  <si>
    <t>Kab. Pohuwato</t>
  </si>
  <si>
    <t>Kota Gorontalo</t>
  </si>
  <si>
    <t>TOTAL</t>
  </si>
  <si>
    <t>Total</t>
  </si>
  <si>
    <t>Kab. LabuhanBatu</t>
  </si>
  <si>
    <t>Kab. LabuhanBatu Selatan</t>
  </si>
  <si>
    <t>Kab. LabuhanBatu Utara</t>
  </si>
  <si>
    <t>Kota GunungSitoli</t>
  </si>
  <si>
    <t>Kab. Batang hari</t>
  </si>
  <si>
    <t>Provinsi Riau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</si>
  <si>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</si>
  <si>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</si>
  <si>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</si>
  <si>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</si>
  <si>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</si>
  <si>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</si>
  <si>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</si>
  <si>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</si>
  <si>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</si>
  <si>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</si>
  <si>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</si>
  <si>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</si>
  <si>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Provinsi Bangka Belitung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</si>
  <si>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</si>
  <si>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</si>
  <si>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</si>
  <si>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</si>
  <si>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</si>
  <si>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</si>
  <si>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</si>
  <si>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Provinsi Banten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</si>
  <si>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</si>
  <si>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</si>
  <si>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</si>
  <si>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</si>
  <si>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</si>
  <si>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</si>
  <si>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</si>
  <si>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</si>
  <si>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Provinsi DKI Jakarta</t>
  </si>
  <si>
    <t>Provinsi DI Yogyakarta</t>
  </si>
  <si>
    <t>Kab. Tojo Una-una</t>
  </si>
  <si>
    <t>Kab. Pangkajene dan Kepulauan</t>
  </si>
  <si>
    <t>Kab. Kepulauan Selayar</t>
  </si>
  <si>
    <t>Provinsi Kalimantan Timur</t>
  </si>
  <si>
    <t>Kab. Berau</t>
  </si>
  <si>
    <t>Kab. Kutai Kartanegara</t>
  </si>
  <si>
    <t>Kab. Kutai Barat</t>
  </si>
  <si>
    <t>Kab. Kutai Timur</t>
  </si>
  <si>
    <t>Kab. Paser</t>
  </si>
  <si>
    <t>Kota Balikpapan</t>
  </si>
  <si>
    <t>Kota Bontang</t>
  </si>
  <si>
    <t>Kota Samarinda</t>
  </si>
  <si>
    <t>Kab. Penajam Paser Utara</t>
  </si>
  <si>
    <t>Kab. Mahakam Ulu</t>
  </si>
  <si>
    <t>Provinsi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</si>
  <si>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</si>
  <si>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</si>
  <si>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</si>
  <si>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</si>
  <si>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</si>
  <si>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</si>
  <si>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</si>
  <si>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</si>
  <si>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</si>
  <si>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</si>
  <si>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</si>
  <si>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</si>
  <si>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</si>
  <si>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Provinsi Sulawesi Tenggara</t>
  </si>
  <si>
    <t>Kab. Buton</t>
  </si>
  <si>
    <t>Kab. Konawe</t>
  </si>
  <si>
    <t>Kab. Kolaka</t>
  </si>
  <si>
    <t>Kab. Muna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</si>
  <si>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</si>
  <si>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</si>
  <si>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</si>
  <si>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</si>
  <si>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</si>
  <si>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</si>
  <si>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</si>
  <si>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</si>
  <si>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Konawe Kepulauan</t>
  </si>
  <si>
    <t>Kab. Kolaka Timur</t>
  </si>
  <si>
    <t>Kab. Muna Barat</t>
  </si>
  <si>
    <t>Kab. Buton Tengah</t>
  </si>
  <si>
    <t>Kab. Buton Selatan</t>
  </si>
  <si>
    <t>Penggunaan Block Grant</t>
  </si>
  <si>
    <t>Provinsi</t>
  </si>
  <si>
    <t>Persen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</si>
</sst>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7" formatCode="_-* #,##0.000_-;\-* #,##0.00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164" fontId="0" fillId="0" borderId="1" xfId="1" applyFont="1" applyBorder="1" applyAlignment="1">
      <alignment wrapText="1"/>
    </xf>
    <xf numFmtId="164" fontId="2" fillId="0" borderId="1" xfId="1" applyFont="1" applyBorder="1" applyAlignment="1">
      <alignment wrapText="1"/>
    </xf>
    <xf numFmtId="164" fontId="0" fillId="0" borderId="0" xfId="1" applyFont="1" applyAlignment="1">
      <alignment wrapText="1"/>
    </xf>
    <xf numFmtId="164" fontId="0" fillId="0" borderId="0" xfId="1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0" fillId="3" borderId="1" xfId="1" applyFont="1" applyFill="1" applyBorder="1" applyAlignment="1">
      <alignment wrapText="1"/>
    </xf>
    <xf numFmtId="164" fontId="0" fillId="0" borderId="1" xfId="0" applyNumberForma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7" fontId="0" fillId="0" borderId="1" xfId="1" applyNumberFormat="1" applyFont="1" applyBorder="1" applyAlignment="1">
      <alignment wrapText="1"/>
    </xf>
  </cellXfs>
  <cellStyles count="3">
    <cellStyle name="Comma [0]" xfId="1" builtinId="6"/>
    <cellStyle name="Normal" xfId="0" builtinId="0"/>
    <cellStyle name="Normal 2" xfId="2" xr:uid="{8D35F3B4-F766-4350-8CC0-01E3D3E84B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am\DATA\CHT%20(Seksi%20Perencanaan)\2017\Laporan%20Semester%20II%20TA%202017%2017%20Provinsi\Sumatera%20Utar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am\DATA\CHT%20(Seksi%20Perencanaan)\2017\Laporan%20Semester%20II%20TA%202017%2017%20Provinsi\Sumatera%20Selat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am\DATA\CHT%20(Seksi%20Perencanaan)\2017\Laporan%20Semester%20II%20TA%202017%2017%20Provinsi\Sulawesi%20Tenga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V PMK"/>
    </sheetNames>
    <sheetDataSet>
      <sheetData sheetId="0">
        <row r="79">
          <cell r="C79">
            <v>100000000</v>
          </cell>
          <cell r="D79">
            <v>87109300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6">
          <cell r="D16">
            <v>718326450</v>
          </cell>
        </row>
        <row r="21">
          <cell r="C21">
            <v>169850000</v>
          </cell>
          <cell r="D21">
            <v>168100000</v>
          </cell>
        </row>
        <row r="24">
          <cell r="C24">
            <v>193947117</v>
          </cell>
          <cell r="D24">
            <v>192447000</v>
          </cell>
        </row>
        <row r="26">
          <cell r="C26">
            <v>59495000</v>
          </cell>
          <cell r="D26">
            <v>59495000</v>
          </cell>
        </row>
        <row r="28">
          <cell r="C28">
            <v>250000000</v>
          </cell>
          <cell r="D28">
            <v>176590000</v>
          </cell>
        </row>
        <row r="29">
          <cell r="C29">
            <v>20550000</v>
          </cell>
          <cell r="D29">
            <v>17550000</v>
          </cell>
        </row>
        <row r="30">
          <cell r="C30">
            <v>35000000</v>
          </cell>
          <cell r="D30">
            <v>35000000</v>
          </cell>
        </row>
        <row r="31">
          <cell r="C31">
            <v>25475000</v>
          </cell>
          <cell r="D31">
            <v>25475000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AKSANAAN KEGIATAN"/>
      <sheetName val="LAP.DBHCHT smster II 2017"/>
      <sheetName val="cakaran"/>
    </sheetNames>
    <sheetDataSet>
      <sheetData sheetId="0">
        <row r="163">
          <cell r="G163">
            <v>28500000</v>
          </cell>
          <cell r="H163">
            <v>28500000</v>
          </cell>
        </row>
        <row r="164">
          <cell r="G164">
            <v>1346250</v>
          </cell>
          <cell r="H164">
            <v>1346200</v>
          </cell>
        </row>
        <row r="166">
          <cell r="G166">
            <v>2373750</v>
          </cell>
          <cell r="H166">
            <v>1999906</v>
          </cell>
        </row>
        <row r="167">
          <cell r="G167">
            <v>1251906</v>
          </cell>
          <cell r="H167">
            <v>0</v>
          </cell>
        </row>
        <row r="168">
          <cell r="G168">
            <v>57170000</v>
          </cell>
          <cell r="H168">
            <v>57094800</v>
          </cell>
        </row>
        <row r="272">
          <cell r="G272">
            <v>61535213</v>
          </cell>
          <cell r="H272">
            <v>61450000</v>
          </cell>
        </row>
        <row r="273">
          <cell r="G273">
            <v>123895213</v>
          </cell>
          <cell r="H273">
            <v>0</v>
          </cell>
        </row>
        <row r="278">
          <cell r="G278">
            <v>1606353</v>
          </cell>
          <cell r="H278">
            <v>0</v>
          </cell>
        </row>
        <row r="280">
          <cell r="G280">
            <v>16500000</v>
          </cell>
          <cell r="H280">
            <v>13761000</v>
          </cell>
        </row>
        <row r="281">
          <cell r="G281">
            <v>22000000</v>
          </cell>
          <cell r="H281">
            <v>18508000</v>
          </cell>
        </row>
        <row r="282">
          <cell r="G282">
            <v>21000000</v>
          </cell>
          <cell r="H282">
            <v>16637400</v>
          </cell>
        </row>
        <row r="283">
          <cell r="G283">
            <v>13000000</v>
          </cell>
          <cell r="H283">
            <v>10617680</v>
          </cell>
        </row>
        <row r="284">
          <cell r="G284">
            <v>24600000</v>
          </cell>
          <cell r="H284">
            <v>0</v>
          </cell>
        </row>
        <row r="285">
          <cell r="G285">
            <v>4700000</v>
          </cell>
          <cell r="H285">
            <v>0</v>
          </cell>
        </row>
        <row r="287">
          <cell r="G287">
            <v>198000000</v>
          </cell>
          <cell r="H287">
            <v>174139460.30000001</v>
          </cell>
        </row>
        <row r="288">
          <cell r="G288">
            <v>11000000</v>
          </cell>
          <cell r="H288">
            <v>5192504</v>
          </cell>
        </row>
        <row r="289">
          <cell r="G289">
            <v>20000000</v>
          </cell>
          <cell r="H289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C7AA7-080C-4DC2-A40E-830263C0FE79}">
  <dimension ref="A1:X342"/>
  <sheetViews>
    <sheetView tabSelected="1" zoomScale="104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H16" sqref="H16"/>
    </sheetView>
  </sheetViews>
  <sheetFormatPr defaultRowHeight="15" x14ac:dyDescent="0.25"/>
  <cols>
    <col min="1" max="1" width="6.5703125" customWidth="1"/>
    <col min="2" max="2" width="20.140625" customWidth="1"/>
    <col min="3" max="3" width="27.7109375" style="4" bestFit="1" customWidth="1"/>
    <col min="4" max="5" width="16.28515625" style="8" bestFit="1" customWidth="1"/>
    <col min="6" max="6" width="12.42578125" style="8" customWidth="1"/>
    <col min="7" max="7" width="15.28515625" style="8" bestFit="1" customWidth="1"/>
    <col min="8" max="8" width="15.28515625" style="8" customWidth="1"/>
    <col min="9" max="9" width="12.7109375" style="8" customWidth="1"/>
    <col min="10" max="11" width="18" style="8" bestFit="1" customWidth="1"/>
    <col min="12" max="12" width="18" style="8" customWidth="1"/>
    <col min="13" max="13" width="23.7109375" style="8" customWidth="1"/>
    <col min="14" max="14" width="23" style="8" customWidth="1"/>
    <col min="15" max="15" width="17.7109375" style="8" customWidth="1"/>
    <col min="16" max="16" width="15.28515625" style="8" customWidth="1"/>
    <col min="17" max="18" width="15.28515625" style="9" customWidth="1"/>
    <col min="19" max="20" width="16.28515625" style="9" bestFit="1" customWidth="1"/>
    <col min="21" max="21" width="16.28515625" style="9" customWidth="1"/>
    <col min="22" max="23" width="18" bestFit="1" customWidth="1"/>
  </cols>
  <sheetData>
    <row r="1" spans="1:24" s="10" customFormat="1" ht="28.9" customHeight="1" x14ac:dyDescent="0.25">
      <c r="A1" s="30" t="s">
        <v>0</v>
      </c>
      <c r="B1" s="24"/>
      <c r="C1" s="30" t="s">
        <v>8</v>
      </c>
      <c r="D1" s="26" t="s">
        <v>1</v>
      </c>
      <c r="E1" s="26"/>
      <c r="F1" s="24" t="s">
        <v>457</v>
      </c>
      <c r="G1" s="26" t="s">
        <v>2</v>
      </c>
      <c r="H1" s="26"/>
      <c r="I1" s="24" t="s">
        <v>457</v>
      </c>
      <c r="J1" s="26" t="s">
        <v>3</v>
      </c>
      <c r="K1" s="26"/>
      <c r="L1" s="24" t="s">
        <v>457</v>
      </c>
      <c r="M1" s="31" t="s">
        <v>4</v>
      </c>
      <c r="N1" s="32"/>
      <c r="O1" s="24" t="s">
        <v>457</v>
      </c>
      <c r="P1" s="26" t="s">
        <v>5</v>
      </c>
      <c r="Q1" s="26"/>
      <c r="R1" s="24" t="s">
        <v>457</v>
      </c>
      <c r="S1" s="28" t="s">
        <v>455</v>
      </c>
      <c r="T1" s="29"/>
      <c r="U1" s="24" t="s">
        <v>457</v>
      </c>
      <c r="V1" s="26" t="s">
        <v>371</v>
      </c>
      <c r="W1" s="26"/>
      <c r="X1" s="24" t="s">
        <v>457</v>
      </c>
    </row>
    <row r="2" spans="1:24" s="10" customFormat="1" x14ac:dyDescent="0.25">
      <c r="A2" s="30"/>
      <c r="B2" s="23" t="s">
        <v>456</v>
      </c>
      <c r="C2" s="30"/>
      <c r="D2" s="14" t="s">
        <v>6</v>
      </c>
      <c r="E2" s="14" t="s">
        <v>7</v>
      </c>
      <c r="F2" s="24"/>
      <c r="G2" s="14" t="s">
        <v>6</v>
      </c>
      <c r="H2" s="14" t="s">
        <v>7</v>
      </c>
      <c r="I2" s="24"/>
      <c r="J2" s="14" t="s">
        <v>6</v>
      </c>
      <c r="K2" s="14" t="s">
        <v>7</v>
      </c>
      <c r="L2" s="24"/>
      <c r="M2" s="14" t="s">
        <v>6</v>
      </c>
      <c r="N2" s="14" t="s">
        <v>7</v>
      </c>
      <c r="O2" s="24"/>
      <c r="P2" s="14" t="s">
        <v>6</v>
      </c>
      <c r="Q2" s="15" t="s">
        <v>7</v>
      </c>
      <c r="R2" s="25"/>
      <c r="S2" s="19" t="s">
        <v>6</v>
      </c>
      <c r="T2" s="20" t="s">
        <v>7</v>
      </c>
      <c r="U2" s="20"/>
      <c r="V2" s="14" t="s">
        <v>6</v>
      </c>
      <c r="W2" s="15" t="s">
        <v>7</v>
      </c>
    </row>
    <row r="3" spans="1:24" x14ac:dyDescent="0.25">
      <c r="A3" s="1">
        <v>1</v>
      </c>
      <c r="B3" s="1" t="str">
        <f>IF(LEFT(C3,1)="P",C3,B2)</f>
        <v>Provinsi Aceh</v>
      </c>
      <c r="C3" s="3" t="s">
        <v>9</v>
      </c>
      <c r="D3" s="6">
        <v>5962464600</v>
      </c>
      <c r="E3" s="6">
        <v>5276909800</v>
      </c>
      <c r="F3" s="33">
        <f>E3/D3</f>
        <v>0.88502157312598551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21"/>
      <c r="T3" s="21"/>
      <c r="U3" s="21"/>
      <c r="V3" s="13">
        <f>P3+M3+J3+G3+D3+S3</f>
        <v>5962464600</v>
      </c>
      <c r="W3" s="13">
        <f>Q3+N3+K3+H3+E3+T3</f>
        <v>5276909800</v>
      </c>
    </row>
    <row r="4" spans="1:24" x14ac:dyDescent="0.25">
      <c r="A4" s="1">
        <v>2</v>
      </c>
      <c r="B4" s="1" t="str">
        <f t="shared" ref="B4:B67" si="0">IF(LEFT(C4,1)="P",C4,B3)</f>
        <v>Provinsi Aceh</v>
      </c>
      <c r="C4" s="3" t="s">
        <v>10</v>
      </c>
      <c r="D4" s="6"/>
      <c r="E4" s="6"/>
      <c r="F4" s="6"/>
      <c r="G4" s="6"/>
      <c r="H4" s="6"/>
      <c r="I4" s="6"/>
      <c r="J4" s="6">
        <v>225600916</v>
      </c>
      <c r="K4" s="6">
        <v>0</v>
      </c>
      <c r="L4" s="6"/>
      <c r="M4" s="6"/>
      <c r="N4" s="6"/>
      <c r="O4" s="6"/>
      <c r="P4" s="6"/>
      <c r="Q4" s="6"/>
      <c r="R4" s="6"/>
      <c r="S4" s="21">
        <v>59883000</v>
      </c>
      <c r="T4" s="21">
        <v>3880000</v>
      </c>
      <c r="U4" s="21"/>
      <c r="V4" s="13">
        <f t="shared" ref="V4:V67" si="1">P4+M4+J4+G4+D4+S4</f>
        <v>285483916</v>
      </c>
      <c r="W4" s="13">
        <f t="shared" ref="W4:W67" si="2">Q4+N4+K4+H4+E4+T4</f>
        <v>3880000</v>
      </c>
    </row>
    <row r="5" spans="1:24" x14ac:dyDescent="0.25">
      <c r="A5" s="1">
        <v>3</v>
      </c>
      <c r="B5" s="1" t="str">
        <f t="shared" si="0"/>
        <v>Provinsi Aceh</v>
      </c>
      <c r="C5" s="3" t="s">
        <v>11</v>
      </c>
      <c r="D5" s="6">
        <v>227523000</v>
      </c>
      <c r="E5" s="6">
        <v>206016500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21">
        <v>475000000</v>
      </c>
      <c r="T5" s="21">
        <v>450200000</v>
      </c>
      <c r="U5" s="21"/>
      <c r="V5" s="13">
        <f t="shared" si="1"/>
        <v>702523000</v>
      </c>
      <c r="W5" s="13">
        <f t="shared" si="2"/>
        <v>656216500</v>
      </c>
    </row>
    <row r="6" spans="1:24" x14ac:dyDescent="0.25">
      <c r="A6" s="1">
        <v>4</v>
      </c>
      <c r="B6" s="1" t="str">
        <f t="shared" si="0"/>
        <v>Provinsi Aceh</v>
      </c>
      <c r="C6" s="3" t="s">
        <v>12</v>
      </c>
      <c r="D6" s="6"/>
      <c r="E6" s="6"/>
      <c r="F6" s="6"/>
      <c r="G6" s="6"/>
      <c r="H6" s="6"/>
      <c r="I6" s="6"/>
      <c r="J6" s="6">
        <v>267369000</v>
      </c>
      <c r="K6" s="6">
        <v>20000000</v>
      </c>
      <c r="L6" s="6"/>
      <c r="M6" s="6"/>
      <c r="N6" s="6"/>
      <c r="O6" s="6"/>
      <c r="P6" s="6"/>
      <c r="Q6" s="6"/>
      <c r="R6" s="6"/>
      <c r="S6" s="21"/>
      <c r="T6" s="21"/>
      <c r="U6" s="21"/>
      <c r="V6" s="13">
        <f t="shared" si="1"/>
        <v>267369000</v>
      </c>
      <c r="W6" s="13">
        <f t="shared" si="2"/>
        <v>20000000</v>
      </c>
    </row>
    <row r="7" spans="1:24" x14ac:dyDescent="0.25">
      <c r="A7" s="1">
        <v>5</v>
      </c>
      <c r="B7" s="1" t="str">
        <f t="shared" si="0"/>
        <v>Provinsi Aceh</v>
      </c>
      <c r="C7" s="3" t="s">
        <v>13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21"/>
      <c r="T7" s="21"/>
      <c r="U7" s="21"/>
      <c r="V7" s="13">
        <f t="shared" si="1"/>
        <v>0</v>
      </c>
      <c r="W7" s="13">
        <f t="shared" si="2"/>
        <v>0</v>
      </c>
    </row>
    <row r="8" spans="1:24" x14ac:dyDescent="0.25">
      <c r="A8" s="1">
        <v>6</v>
      </c>
      <c r="B8" s="1" t="str">
        <f t="shared" si="0"/>
        <v>Provinsi Aceh</v>
      </c>
      <c r="C8" s="3" t="s">
        <v>14</v>
      </c>
      <c r="D8" s="6">
        <v>615068776</v>
      </c>
      <c r="E8" s="6">
        <v>608190000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1"/>
      <c r="T8" s="21"/>
      <c r="U8" s="21"/>
      <c r="V8" s="13">
        <f t="shared" si="1"/>
        <v>615068776</v>
      </c>
      <c r="W8" s="13">
        <f t="shared" si="2"/>
        <v>608190000</v>
      </c>
    </row>
    <row r="9" spans="1:24" x14ac:dyDescent="0.25">
      <c r="A9" s="1">
        <v>7</v>
      </c>
      <c r="B9" s="1" t="str">
        <f t="shared" si="0"/>
        <v>Provinsi Aceh</v>
      </c>
      <c r="C9" s="3" t="s">
        <v>15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21"/>
      <c r="T9" s="21"/>
      <c r="U9" s="21"/>
      <c r="V9" s="13">
        <f t="shared" si="1"/>
        <v>0</v>
      </c>
      <c r="W9" s="13">
        <f t="shared" si="2"/>
        <v>0</v>
      </c>
    </row>
    <row r="10" spans="1:24" x14ac:dyDescent="0.25">
      <c r="A10" s="1">
        <v>8</v>
      </c>
      <c r="B10" s="1" t="str">
        <f t="shared" si="0"/>
        <v>Provinsi Aceh</v>
      </c>
      <c r="C10" s="3" t="s">
        <v>16</v>
      </c>
      <c r="D10" s="6"/>
      <c r="E10" s="6"/>
      <c r="F10" s="6"/>
      <c r="G10" s="6"/>
      <c r="H10" s="6"/>
      <c r="I10" s="6"/>
      <c r="J10" s="6">
        <v>391335044</v>
      </c>
      <c r="K10" s="6">
        <v>100323946</v>
      </c>
      <c r="L10" s="6"/>
      <c r="M10" s="6"/>
      <c r="N10" s="6"/>
      <c r="O10" s="6"/>
      <c r="P10" s="6"/>
      <c r="Q10" s="6"/>
      <c r="R10" s="6"/>
      <c r="S10" s="21">
        <v>14500000</v>
      </c>
      <c r="T10" s="21">
        <v>14500000</v>
      </c>
      <c r="U10" s="21"/>
      <c r="V10" s="13">
        <f t="shared" si="1"/>
        <v>405835044</v>
      </c>
      <c r="W10" s="13">
        <f t="shared" si="2"/>
        <v>114823946</v>
      </c>
    </row>
    <row r="11" spans="1:24" x14ac:dyDescent="0.25">
      <c r="A11" s="1">
        <v>9</v>
      </c>
      <c r="B11" s="1" t="str">
        <f t="shared" si="0"/>
        <v>Provinsi Aceh</v>
      </c>
      <c r="C11" s="3" t="s">
        <v>17</v>
      </c>
      <c r="D11" s="6"/>
      <c r="E11" s="6"/>
      <c r="F11" s="6"/>
      <c r="G11" s="6"/>
      <c r="H11" s="6"/>
      <c r="I11" s="6"/>
      <c r="J11" s="6">
        <v>304441351</v>
      </c>
      <c r="K11" s="6">
        <v>304441351</v>
      </c>
      <c r="L11" s="6"/>
      <c r="M11" s="6"/>
      <c r="N11" s="6"/>
      <c r="O11" s="6"/>
      <c r="P11" s="6"/>
      <c r="Q11" s="6"/>
      <c r="R11" s="6"/>
      <c r="S11" s="21"/>
      <c r="T11" s="21"/>
      <c r="U11" s="21"/>
      <c r="V11" s="13">
        <f t="shared" si="1"/>
        <v>304441351</v>
      </c>
      <c r="W11" s="13">
        <f t="shared" si="2"/>
        <v>304441351</v>
      </c>
    </row>
    <row r="12" spans="1:24" x14ac:dyDescent="0.25">
      <c r="A12" s="1">
        <v>10</v>
      </c>
      <c r="B12" s="1" t="str">
        <f t="shared" si="0"/>
        <v>Provinsi Aceh</v>
      </c>
      <c r="C12" s="3" t="s">
        <v>18</v>
      </c>
      <c r="D12" s="6">
        <v>300175945</v>
      </c>
      <c r="E12" s="6">
        <v>249025000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1"/>
      <c r="T12" s="21"/>
      <c r="U12" s="21"/>
      <c r="V12" s="13">
        <f t="shared" si="1"/>
        <v>300175945</v>
      </c>
      <c r="W12" s="13">
        <f t="shared" si="2"/>
        <v>249025000</v>
      </c>
    </row>
    <row r="13" spans="1:24" x14ac:dyDescent="0.25">
      <c r="A13" s="1">
        <v>11</v>
      </c>
      <c r="B13" s="1" t="str">
        <f t="shared" si="0"/>
        <v>Provinsi Aceh</v>
      </c>
      <c r="C13" s="3" t="s">
        <v>19</v>
      </c>
      <c r="D13" s="6">
        <v>590733746</v>
      </c>
      <c r="E13" s="6">
        <v>552007225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21">
        <v>42070777</v>
      </c>
      <c r="T13" s="21">
        <v>40819000</v>
      </c>
      <c r="U13" s="21"/>
      <c r="V13" s="13">
        <f t="shared" si="1"/>
        <v>632804523</v>
      </c>
      <c r="W13" s="13">
        <f t="shared" si="2"/>
        <v>592826225</v>
      </c>
    </row>
    <row r="14" spans="1:24" x14ac:dyDescent="0.25">
      <c r="A14" s="1">
        <v>12</v>
      </c>
      <c r="B14" s="1" t="str">
        <f t="shared" si="0"/>
        <v>Provinsi Aceh</v>
      </c>
      <c r="C14" s="3" t="s">
        <v>20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1"/>
      <c r="T14" s="21"/>
      <c r="U14" s="21"/>
      <c r="V14" s="13">
        <f t="shared" si="1"/>
        <v>0</v>
      </c>
      <c r="W14" s="13">
        <f t="shared" si="2"/>
        <v>0</v>
      </c>
    </row>
    <row r="15" spans="1:24" x14ac:dyDescent="0.25">
      <c r="A15" s="1">
        <v>13</v>
      </c>
      <c r="B15" s="1" t="str">
        <f t="shared" si="0"/>
        <v>Provinsi Aceh</v>
      </c>
      <c r="C15" s="3" t="s">
        <v>21</v>
      </c>
      <c r="D15" s="6"/>
      <c r="E15" s="6"/>
      <c r="F15" s="6"/>
      <c r="G15" s="6"/>
      <c r="H15" s="6"/>
      <c r="I15" s="6"/>
      <c r="J15" s="6">
        <v>293610976</v>
      </c>
      <c r="K15" s="6">
        <v>289249000</v>
      </c>
      <c r="L15" s="6"/>
      <c r="M15" s="6"/>
      <c r="N15" s="6"/>
      <c r="O15" s="6"/>
      <c r="P15" s="6"/>
      <c r="Q15" s="6"/>
      <c r="R15" s="6"/>
      <c r="S15" s="21"/>
      <c r="T15" s="21"/>
      <c r="U15" s="21"/>
      <c r="V15" s="13">
        <f t="shared" si="1"/>
        <v>293610976</v>
      </c>
      <c r="W15" s="13">
        <f t="shared" si="2"/>
        <v>289249000</v>
      </c>
    </row>
    <row r="16" spans="1:24" x14ac:dyDescent="0.25">
      <c r="A16" s="1">
        <v>14</v>
      </c>
      <c r="B16" s="1" t="str">
        <f t="shared" si="0"/>
        <v>Provinsi Aceh</v>
      </c>
      <c r="C16" s="3" t="s">
        <v>22</v>
      </c>
      <c r="D16" s="6"/>
      <c r="E16" s="6"/>
      <c r="F16" s="6"/>
      <c r="G16" s="6"/>
      <c r="H16" s="6"/>
      <c r="I16" s="6"/>
      <c r="J16" s="6">
        <v>549912400</v>
      </c>
      <c r="K16" s="6">
        <v>497816800</v>
      </c>
      <c r="L16" s="6"/>
      <c r="M16" s="6"/>
      <c r="N16" s="6"/>
      <c r="O16" s="6"/>
      <c r="P16" s="6"/>
      <c r="Q16" s="6"/>
      <c r="R16" s="6"/>
      <c r="S16" s="21">
        <v>141487600</v>
      </c>
      <c r="T16" s="21">
        <v>113518400</v>
      </c>
      <c r="U16" s="21"/>
      <c r="V16" s="13">
        <f t="shared" si="1"/>
        <v>691400000</v>
      </c>
      <c r="W16" s="13">
        <f t="shared" si="2"/>
        <v>611335200</v>
      </c>
    </row>
    <row r="17" spans="1:23" x14ac:dyDescent="0.25">
      <c r="A17" s="1">
        <v>15</v>
      </c>
      <c r="B17" s="1" t="str">
        <f t="shared" si="0"/>
        <v>Provinsi Aceh</v>
      </c>
      <c r="C17" s="3" t="s">
        <v>23</v>
      </c>
      <c r="D17" s="6"/>
      <c r="E17" s="6"/>
      <c r="F17" s="6"/>
      <c r="G17" s="6"/>
      <c r="H17" s="6"/>
      <c r="I17" s="6"/>
      <c r="J17" s="6">
        <v>100000000</v>
      </c>
      <c r="K17" s="6">
        <v>99880000</v>
      </c>
      <c r="L17" s="6"/>
      <c r="M17" s="6">
        <v>169903000</v>
      </c>
      <c r="N17" s="6">
        <v>169536100</v>
      </c>
      <c r="O17" s="6"/>
      <c r="P17" s="6"/>
      <c r="Q17" s="6"/>
      <c r="R17" s="6"/>
      <c r="S17" s="21"/>
      <c r="T17" s="21"/>
      <c r="U17" s="21"/>
      <c r="V17" s="13">
        <f t="shared" si="1"/>
        <v>269903000</v>
      </c>
      <c r="W17" s="13">
        <f t="shared" si="2"/>
        <v>269416100</v>
      </c>
    </row>
    <row r="18" spans="1:23" x14ac:dyDescent="0.25">
      <c r="A18" s="1">
        <v>16</v>
      </c>
      <c r="B18" s="1" t="str">
        <f t="shared" si="0"/>
        <v>Provinsi Aceh</v>
      </c>
      <c r="C18" s="3" t="s">
        <v>24</v>
      </c>
      <c r="D18" s="6"/>
      <c r="E18" s="6"/>
      <c r="F18" s="6"/>
      <c r="G18" s="6"/>
      <c r="H18" s="6"/>
      <c r="I18" s="6"/>
      <c r="J18" s="6">
        <v>367727276</v>
      </c>
      <c r="K18" s="6">
        <v>115300000</v>
      </c>
      <c r="L18" s="6"/>
      <c r="M18" s="6"/>
      <c r="N18" s="6"/>
      <c r="O18" s="6"/>
      <c r="P18" s="6"/>
      <c r="Q18" s="6"/>
      <c r="R18" s="6"/>
      <c r="S18" s="21"/>
      <c r="T18" s="21"/>
      <c r="U18" s="21"/>
      <c r="V18" s="13">
        <f t="shared" si="1"/>
        <v>367727276</v>
      </c>
      <c r="W18" s="13">
        <f t="shared" si="2"/>
        <v>115300000</v>
      </c>
    </row>
    <row r="19" spans="1:23" x14ac:dyDescent="0.25">
      <c r="A19" s="1">
        <v>17</v>
      </c>
      <c r="B19" s="1" t="str">
        <f t="shared" si="0"/>
        <v>Provinsi Aceh</v>
      </c>
      <c r="C19" s="3" t="s">
        <v>25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21"/>
      <c r="T19" s="21"/>
      <c r="U19" s="21"/>
      <c r="V19" s="13">
        <f t="shared" si="1"/>
        <v>0</v>
      </c>
      <c r="W19" s="13">
        <f t="shared" si="2"/>
        <v>0</v>
      </c>
    </row>
    <row r="20" spans="1:23" x14ac:dyDescent="0.25">
      <c r="A20" s="1">
        <v>18</v>
      </c>
      <c r="B20" s="1" t="str">
        <f t="shared" si="0"/>
        <v>Provinsi Aceh</v>
      </c>
      <c r="C20" s="3" t="s">
        <v>26</v>
      </c>
      <c r="D20" s="6"/>
      <c r="E20" s="6"/>
      <c r="F20" s="6"/>
      <c r="G20" s="6"/>
      <c r="H20" s="6"/>
      <c r="I20" s="6"/>
      <c r="J20" s="6">
        <v>240402000</v>
      </c>
      <c r="K20" s="6">
        <v>232652000</v>
      </c>
      <c r="L20" s="6"/>
      <c r="M20" s="6"/>
      <c r="N20" s="6"/>
      <c r="O20" s="6"/>
      <c r="P20" s="6"/>
      <c r="Q20" s="6"/>
      <c r="R20" s="6"/>
      <c r="S20" s="21"/>
      <c r="T20" s="21"/>
      <c r="U20" s="21"/>
      <c r="V20" s="13">
        <f t="shared" si="1"/>
        <v>240402000</v>
      </c>
      <c r="W20" s="13">
        <f t="shared" si="2"/>
        <v>232652000</v>
      </c>
    </row>
    <row r="21" spans="1:23" x14ac:dyDescent="0.25">
      <c r="A21" s="1">
        <v>19</v>
      </c>
      <c r="B21" s="1" t="str">
        <f t="shared" si="0"/>
        <v>Provinsi Aceh</v>
      </c>
      <c r="C21" s="3" t="s">
        <v>27</v>
      </c>
      <c r="D21" s="6"/>
      <c r="E21" s="6"/>
      <c r="F21" s="6"/>
      <c r="G21" s="6"/>
      <c r="H21" s="6"/>
      <c r="I21" s="6"/>
      <c r="J21" s="6">
        <v>405190628</v>
      </c>
      <c r="K21" s="6">
        <v>333253500</v>
      </c>
      <c r="L21" s="6"/>
      <c r="M21" s="6"/>
      <c r="N21" s="6"/>
      <c r="O21" s="6"/>
      <c r="P21" s="6"/>
      <c r="Q21" s="6"/>
      <c r="R21" s="6"/>
      <c r="S21" s="21"/>
      <c r="T21" s="21"/>
      <c r="U21" s="21"/>
      <c r="V21" s="13">
        <f t="shared" si="1"/>
        <v>405190628</v>
      </c>
      <c r="W21" s="13">
        <f t="shared" si="2"/>
        <v>333253500</v>
      </c>
    </row>
    <row r="22" spans="1:23" x14ac:dyDescent="0.25">
      <c r="A22" s="1">
        <v>20</v>
      </c>
      <c r="B22" s="1" t="str">
        <f t="shared" si="0"/>
        <v>Provinsi Aceh</v>
      </c>
      <c r="C22" s="3" t="s">
        <v>28</v>
      </c>
      <c r="D22" s="6">
        <v>5201994775</v>
      </c>
      <c r="E22" s="6">
        <v>5160257600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21"/>
      <c r="T22" s="21"/>
      <c r="U22" s="21"/>
      <c r="V22" s="13">
        <f t="shared" si="1"/>
        <v>5201994775</v>
      </c>
      <c r="W22" s="13">
        <f t="shared" si="2"/>
        <v>5160257600</v>
      </c>
    </row>
    <row r="23" spans="1:23" x14ac:dyDescent="0.25">
      <c r="A23" s="1">
        <v>21</v>
      </c>
      <c r="B23" s="1" t="str">
        <f t="shared" si="0"/>
        <v>Provinsi Aceh</v>
      </c>
      <c r="C23" s="3" t="s">
        <v>29</v>
      </c>
      <c r="D23" s="6">
        <v>78250000</v>
      </c>
      <c r="E23" s="6">
        <v>0</v>
      </c>
      <c r="F23" s="6"/>
      <c r="G23" s="6"/>
      <c r="H23" s="6"/>
      <c r="I23" s="6"/>
      <c r="J23" s="6">
        <v>147500000</v>
      </c>
      <c r="K23" s="6">
        <v>0</v>
      </c>
      <c r="L23" s="6"/>
      <c r="M23" s="6">
        <v>62100000</v>
      </c>
      <c r="N23" s="6">
        <v>0</v>
      </c>
      <c r="O23" s="6"/>
      <c r="P23" s="6"/>
      <c r="Q23" s="6"/>
      <c r="R23" s="6"/>
      <c r="S23" s="21"/>
      <c r="T23" s="21"/>
      <c r="U23" s="21"/>
      <c r="V23" s="13">
        <f t="shared" si="1"/>
        <v>287850000</v>
      </c>
      <c r="W23" s="13">
        <f t="shared" si="2"/>
        <v>0</v>
      </c>
    </row>
    <row r="24" spans="1:23" x14ac:dyDescent="0.25">
      <c r="A24" s="1">
        <v>22</v>
      </c>
      <c r="B24" s="1" t="str">
        <f t="shared" si="0"/>
        <v>Provinsi Aceh</v>
      </c>
      <c r="C24" s="3" t="s">
        <v>30</v>
      </c>
      <c r="D24" s="6">
        <v>1540204000</v>
      </c>
      <c r="E24" s="6">
        <v>1265081200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21">
        <v>68000000</v>
      </c>
      <c r="T24" s="21">
        <v>68000000</v>
      </c>
      <c r="U24" s="21"/>
      <c r="V24" s="13">
        <f t="shared" si="1"/>
        <v>1608204000</v>
      </c>
      <c r="W24" s="13">
        <f t="shared" si="2"/>
        <v>1333081200</v>
      </c>
    </row>
    <row r="25" spans="1:23" x14ac:dyDescent="0.25">
      <c r="A25" s="1">
        <v>23</v>
      </c>
      <c r="B25" s="1" t="str">
        <f t="shared" si="0"/>
        <v>Provinsi Aceh</v>
      </c>
      <c r="C25" s="3" t="s">
        <v>31</v>
      </c>
      <c r="D25" s="6">
        <v>475230858</v>
      </c>
      <c r="E25" s="6">
        <v>230730000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21"/>
      <c r="T25" s="21"/>
      <c r="U25" s="21"/>
      <c r="V25" s="13">
        <f t="shared" si="1"/>
        <v>475230858</v>
      </c>
      <c r="W25" s="13">
        <f t="shared" si="2"/>
        <v>230730000</v>
      </c>
    </row>
    <row r="26" spans="1:23" x14ac:dyDescent="0.25">
      <c r="A26" s="1">
        <v>24</v>
      </c>
      <c r="B26" s="1" t="str">
        <f t="shared" si="0"/>
        <v>Provinsi Aceh</v>
      </c>
      <c r="C26" s="3" t="s">
        <v>32</v>
      </c>
      <c r="D26" s="6"/>
      <c r="E26" s="6"/>
      <c r="F26" s="6"/>
      <c r="G26" s="6"/>
      <c r="H26" s="6"/>
      <c r="I26" s="6"/>
      <c r="J26" s="6">
        <v>561110550</v>
      </c>
      <c r="K26" s="6">
        <v>286200000</v>
      </c>
      <c r="L26" s="6"/>
      <c r="M26" s="6"/>
      <c r="N26" s="6"/>
      <c r="O26" s="6"/>
      <c r="P26" s="6"/>
      <c r="Q26" s="6"/>
      <c r="R26" s="6"/>
      <c r="S26" s="21"/>
      <c r="T26" s="21"/>
      <c r="U26" s="21"/>
      <c r="V26" s="13">
        <f t="shared" si="1"/>
        <v>561110550</v>
      </c>
      <c r="W26" s="13">
        <f t="shared" si="2"/>
        <v>286200000</v>
      </c>
    </row>
    <row r="27" spans="1:23" x14ac:dyDescent="0.25">
      <c r="A27" s="1">
        <v>25</v>
      </c>
      <c r="B27" s="1" t="str">
        <f t="shared" si="0"/>
        <v>Provinsi Sumatera Utara</v>
      </c>
      <c r="C27" s="3" t="s">
        <v>33</v>
      </c>
      <c r="D27" s="6">
        <v>4067317023</v>
      </c>
      <c r="E27" s="6">
        <v>3501786476</v>
      </c>
      <c r="F27" s="6"/>
      <c r="G27" s="6">
        <v>2461945000</v>
      </c>
      <c r="H27" s="6">
        <v>1709828750</v>
      </c>
      <c r="I27" s="6"/>
      <c r="J27" s="6">
        <v>4000000000</v>
      </c>
      <c r="K27" s="6">
        <v>2772842000</v>
      </c>
      <c r="L27" s="6"/>
      <c r="M27" s="6">
        <v>884925000</v>
      </c>
      <c r="N27" s="6">
        <v>763162500</v>
      </c>
      <c r="O27" s="6"/>
      <c r="P27" s="6">
        <v>620000000</v>
      </c>
      <c r="Q27" s="6">
        <v>127955325</v>
      </c>
      <c r="R27" s="6"/>
      <c r="S27" s="21">
        <f>[1]Sheet1!$C$79</f>
        <v>100000000</v>
      </c>
      <c r="T27" s="21">
        <f>[1]Sheet1!$D$79</f>
        <v>87109300</v>
      </c>
      <c r="U27" s="21"/>
      <c r="V27" s="13">
        <f t="shared" si="1"/>
        <v>12134187023</v>
      </c>
      <c r="W27" s="13">
        <f t="shared" si="2"/>
        <v>8962684351</v>
      </c>
    </row>
    <row r="28" spans="1:23" x14ac:dyDescent="0.25">
      <c r="A28" s="1">
        <v>26</v>
      </c>
      <c r="B28" s="1" t="str">
        <f t="shared" si="0"/>
        <v>Provinsi Sumatera Utara</v>
      </c>
      <c r="C28" s="3" t="s">
        <v>34</v>
      </c>
      <c r="D28" s="6"/>
      <c r="E28" s="6"/>
      <c r="F28" s="6"/>
      <c r="G28" s="6"/>
      <c r="H28" s="6"/>
      <c r="I28" s="6"/>
      <c r="J28" s="6">
        <v>267499319</v>
      </c>
      <c r="K28" s="6">
        <v>266883684</v>
      </c>
      <c r="L28" s="6"/>
      <c r="M28" s="6"/>
      <c r="N28" s="6"/>
      <c r="O28" s="6"/>
      <c r="P28" s="6"/>
      <c r="Q28" s="6"/>
      <c r="R28" s="6"/>
      <c r="S28" s="21"/>
      <c r="T28" s="21"/>
      <c r="U28" s="21"/>
      <c r="V28" s="13">
        <f t="shared" si="1"/>
        <v>267499319</v>
      </c>
      <c r="W28" s="13">
        <f t="shared" si="2"/>
        <v>266883684</v>
      </c>
    </row>
    <row r="29" spans="1:23" x14ac:dyDescent="0.25">
      <c r="A29" s="1">
        <v>27</v>
      </c>
      <c r="B29" s="1" t="str">
        <f t="shared" si="0"/>
        <v>Provinsi Sumatera Utara</v>
      </c>
      <c r="C29" s="3" t="s">
        <v>35</v>
      </c>
      <c r="D29" s="6">
        <v>700000000</v>
      </c>
      <c r="E29" s="6">
        <v>642354500</v>
      </c>
      <c r="F29" s="6"/>
      <c r="G29" s="6"/>
      <c r="H29" s="6"/>
      <c r="I29" s="6"/>
      <c r="J29" s="6">
        <v>1458025000</v>
      </c>
      <c r="K29" s="6">
        <v>602777000</v>
      </c>
      <c r="L29" s="6"/>
      <c r="M29" s="6">
        <v>200000000</v>
      </c>
      <c r="N29" s="6">
        <v>184535000</v>
      </c>
      <c r="O29" s="6"/>
      <c r="P29" s="6"/>
      <c r="Q29" s="6"/>
      <c r="R29" s="6"/>
      <c r="S29" s="21"/>
      <c r="T29" s="21"/>
      <c r="U29" s="21"/>
      <c r="V29" s="13">
        <f t="shared" si="1"/>
        <v>2358025000</v>
      </c>
      <c r="W29" s="13">
        <f t="shared" si="2"/>
        <v>1429666500</v>
      </c>
    </row>
    <row r="30" spans="1:23" x14ac:dyDescent="0.25">
      <c r="A30" s="1">
        <v>28</v>
      </c>
      <c r="B30" s="1" t="str">
        <f t="shared" si="0"/>
        <v>Provinsi Sumatera Utara</v>
      </c>
      <c r="C30" s="3" t="s">
        <v>36</v>
      </c>
      <c r="D30" s="6"/>
      <c r="E30" s="6"/>
      <c r="F30" s="6"/>
      <c r="G30" s="6"/>
      <c r="H30" s="6"/>
      <c r="I30" s="6"/>
      <c r="J30" s="6">
        <v>505439600</v>
      </c>
      <c r="K30" s="6">
        <v>424303000</v>
      </c>
      <c r="L30" s="6"/>
      <c r="M30" s="6"/>
      <c r="N30" s="6"/>
      <c r="O30" s="6"/>
      <c r="P30" s="6"/>
      <c r="Q30" s="6"/>
      <c r="R30" s="6"/>
      <c r="S30" s="21"/>
      <c r="T30" s="21"/>
      <c r="U30" s="21"/>
      <c r="V30" s="13">
        <f t="shared" si="1"/>
        <v>505439600</v>
      </c>
      <c r="W30" s="13">
        <f t="shared" si="2"/>
        <v>424303000</v>
      </c>
    </row>
    <row r="31" spans="1:23" x14ac:dyDescent="0.25">
      <c r="A31" s="1">
        <v>29</v>
      </c>
      <c r="B31" s="1" t="str">
        <f t="shared" si="0"/>
        <v>Provinsi Sumatera Utara</v>
      </c>
      <c r="C31" s="3" t="s">
        <v>37</v>
      </c>
      <c r="D31" s="6">
        <v>151251632</v>
      </c>
      <c r="E31" s="6"/>
      <c r="F31" s="6"/>
      <c r="G31" s="6"/>
      <c r="H31" s="6"/>
      <c r="I31" s="6"/>
      <c r="J31" s="6">
        <v>312243614</v>
      </c>
      <c r="K31" s="6"/>
      <c r="L31" s="6"/>
      <c r="M31" s="6"/>
      <c r="N31" s="6"/>
      <c r="O31" s="6"/>
      <c r="P31" s="6"/>
      <c r="Q31" s="6"/>
      <c r="R31" s="6"/>
      <c r="S31" s="21"/>
      <c r="T31" s="21"/>
      <c r="U31" s="21"/>
      <c r="V31" s="13">
        <f t="shared" si="1"/>
        <v>463495246</v>
      </c>
      <c r="W31" s="13">
        <f t="shared" si="2"/>
        <v>0</v>
      </c>
    </row>
    <row r="32" spans="1:23" x14ac:dyDescent="0.25">
      <c r="A32" s="1">
        <v>30</v>
      </c>
      <c r="B32" s="1" t="str">
        <f t="shared" si="0"/>
        <v>Provinsi Sumatera Utara</v>
      </c>
      <c r="C32" s="3" t="s">
        <v>38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>
        <v>175500000</v>
      </c>
      <c r="Q32" s="6"/>
      <c r="R32" s="6"/>
      <c r="S32" s="21"/>
      <c r="T32" s="21"/>
      <c r="U32" s="21"/>
      <c r="V32" s="13">
        <f t="shared" si="1"/>
        <v>175500000</v>
      </c>
      <c r="W32" s="13">
        <f t="shared" si="2"/>
        <v>0</v>
      </c>
    </row>
    <row r="33" spans="1:23" x14ac:dyDescent="0.25">
      <c r="A33" s="1">
        <v>31</v>
      </c>
      <c r="B33" s="1" t="str">
        <f t="shared" si="0"/>
        <v>Provinsi Sumatera Utara</v>
      </c>
      <c r="C33" s="3" t="s">
        <v>39</v>
      </c>
      <c r="D33" s="6"/>
      <c r="E33" s="6"/>
      <c r="F33" s="6"/>
      <c r="G33" s="6"/>
      <c r="H33" s="6"/>
      <c r="I33" s="6"/>
      <c r="J33" s="6">
        <v>394785653</v>
      </c>
      <c r="K33" s="6">
        <v>390957000</v>
      </c>
      <c r="L33" s="6"/>
      <c r="M33" s="6"/>
      <c r="N33" s="6"/>
      <c r="O33" s="6"/>
      <c r="P33" s="6"/>
      <c r="Q33" s="6"/>
      <c r="R33" s="6"/>
      <c r="S33" s="21"/>
      <c r="T33" s="21"/>
      <c r="U33" s="21"/>
      <c r="V33" s="13">
        <f t="shared" si="1"/>
        <v>394785653</v>
      </c>
      <c r="W33" s="13">
        <f t="shared" si="2"/>
        <v>390957000</v>
      </c>
    </row>
    <row r="34" spans="1:23" x14ac:dyDescent="0.25">
      <c r="A34" s="1">
        <v>32</v>
      </c>
      <c r="B34" s="1" t="str">
        <f t="shared" si="0"/>
        <v>Provinsi Sumatera Utara</v>
      </c>
      <c r="C34" s="3" t="s">
        <v>40</v>
      </c>
      <c r="D34" s="6"/>
      <c r="E34" s="6"/>
      <c r="F34" s="6"/>
      <c r="G34" s="6"/>
      <c r="H34" s="6"/>
      <c r="I34" s="6"/>
      <c r="J34" s="6">
        <v>363909000</v>
      </c>
      <c r="K34" s="6">
        <v>422428000</v>
      </c>
      <c r="L34" s="6"/>
      <c r="M34" s="6"/>
      <c r="N34" s="6"/>
      <c r="O34" s="6"/>
      <c r="P34" s="6"/>
      <c r="Q34" s="6"/>
      <c r="R34" s="6"/>
      <c r="S34" s="21"/>
      <c r="T34" s="21"/>
      <c r="U34" s="21"/>
      <c r="V34" s="13">
        <f t="shared" si="1"/>
        <v>363909000</v>
      </c>
      <c r="W34" s="13">
        <f t="shared" si="2"/>
        <v>422428000</v>
      </c>
    </row>
    <row r="35" spans="1:23" x14ac:dyDescent="0.25">
      <c r="A35" s="1">
        <v>33</v>
      </c>
      <c r="B35" s="1" t="str">
        <f t="shared" si="0"/>
        <v>Provinsi Sumatera Utara</v>
      </c>
      <c r="C35" s="3" t="s">
        <v>41</v>
      </c>
      <c r="D35" s="6"/>
      <c r="E35" s="6"/>
      <c r="F35" s="6"/>
      <c r="G35" s="6"/>
      <c r="H35" s="6"/>
      <c r="I35" s="6"/>
      <c r="J35" s="6">
        <v>150000000</v>
      </c>
      <c r="K35" s="6"/>
      <c r="L35" s="6"/>
      <c r="M35" s="6"/>
      <c r="N35" s="6"/>
      <c r="O35" s="6"/>
      <c r="P35" s="6">
        <v>64277000</v>
      </c>
      <c r="Q35" s="6"/>
      <c r="R35" s="6"/>
      <c r="S35" s="21"/>
      <c r="T35" s="21"/>
      <c r="U35" s="21"/>
      <c r="V35" s="13">
        <f t="shared" si="1"/>
        <v>214277000</v>
      </c>
      <c r="W35" s="13">
        <f t="shared" si="2"/>
        <v>0</v>
      </c>
    </row>
    <row r="36" spans="1:23" x14ac:dyDescent="0.25">
      <c r="A36" s="1">
        <v>34</v>
      </c>
      <c r="B36" s="1" t="str">
        <f t="shared" si="0"/>
        <v>Provinsi Sumatera Utara</v>
      </c>
      <c r="C36" s="3" t="s">
        <v>42</v>
      </c>
      <c r="D36" s="6"/>
      <c r="E36" s="6"/>
      <c r="F36" s="6"/>
      <c r="G36" s="6">
        <v>214227000</v>
      </c>
      <c r="H36" s="6">
        <v>208602000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21"/>
      <c r="T36" s="21"/>
      <c r="U36" s="21"/>
      <c r="V36" s="13">
        <f t="shared" si="1"/>
        <v>214227000</v>
      </c>
      <c r="W36" s="13">
        <f t="shared" si="2"/>
        <v>208602000</v>
      </c>
    </row>
    <row r="37" spans="1:23" x14ac:dyDescent="0.25">
      <c r="A37" s="1">
        <v>35</v>
      </c>
      <c r="B37" s="1" t="str">
        <f t="shared" si="0"/>
        <v>Provinsi Sumatera Utara</v>
      </c>
      <c r="C37" s="3" t="s">
        <v>43</v>
      </c>
      <c r="D37" s="6"/>
      <c r="E37" s="6"/>
      <c r="F37" s="6"/>
      <c r="G37" s="6"/>
      <c r="H37" s="6"/>
      <c r="I37" s="6"/>
      <c r="J37" s="6">
        <v>603054000</v>
      </c>
      <c r="K37" s="6"/>
      <c r="L37" s="6"/>
      <c r="M37" s="6"/>
      <c r="N37" s="6"/>
      <c r="O37" s="6"/>
      <c r="P37" s="6"/>
      <c r="Q37" s="6"/>
      <c r="R37" s="6"/>
      <c r="S37" s="21"/>
      <c r="T37" s="21"/>
      <c r="U37" s="21"/>
      <c r="V37" s="13">
        <f t="shared" si="1"/>
        <v>603054000</v>
      </c>
      <c r="W37" s="13">
        <f t="shared" si="2"/>
        <v>0</v>
      </c>
    </row>
    <row r="38" spans="1:23" x14ac:dyDescent="0.25">
      <c r="A38" s="1">
        <v>36</v>
      </c>
      <c r="B38" s="1" t="str">
        <f t="shared" si="0"/>
        <v>Provinsi Sumatera Utara</v>
      </c>
      <c r="C38" s="3" t="s">
        <v>44</v>
      </c>
      <c r="D38" s="6"/>
      <c r="E38" s="6"/>
      <c r="F38" s="6"/>
      <c r="G38" s="6"/>
      <c r="H38" s="6"/>
      <c r="I38" s="6"/>
      <c r="J38" s="6">
        <v>375000000</v>
      </c>
      <c r="K38" s="6">
        <v>356119148</v>
      </c>
      <c r="L38" s="6"/>
      <c r="M38" s="6">
        <v>22675500</v>
      </c>
      <c r="N38" s="6">
        <v>4162000</v>
      </c>
      <c r="O38" s="6"/>
      <c r="P38" s="6"/>
      <c r="Q38" s="6"/>
      <c r="R38" s="6"/>
      <c r="S38" s="21"/>
      <c r="T38" s="21"/>
      <c r="U38" s="21"/>
      <c r="V38" s="13">
        <f t="shared" si="1"/>
        <v>397675500</v>
      </c>
      <c r="W38" s="13">
        <f t="shared" si="2"/>
        <v>360281148</v>
      </c>
    </row>
    <row r="39" spans="1:23" x14ac:dyDescent="0.25">
      <c r="A39" s="1">
        <v>37</v>
      </c>
      <c r="B39" s="1" t="str">
        <f t="shared" si="0"/>
        <v>Provinsi Sumatera Utara</v>
      </c>
      <c r="C39" s="3" t="s">
        <v>45</v>
      </c>
      <c r="D39" s="6">
        <v>587410400</v>
      </c>
      <c r="E39" s="6">
        <v>528901300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21"/>
      <c r="T39" s="21"/>
      <c r="U39" s="21"/>
      <c r="V39" s="13">
        <f t="shared" si="1"/>
        <v>587410400</v>
      </c>
      <c r="W39" s="13">
        <f t="shared" si="2"/>
        <v>528901300</v>
      </c>
    </row>
    <row r="40" spans="1:23" x14ac:dyDescent="0.25">
      <c r="A40" s="1">
        <v>38</v>
      </c>
      <c r="B40" s="1" t="str">
        <f t="shared" si="0"/>
        <v>Provinsi Sumatera Utara</v>
      </c>
      <c r="C40" s="3" t="s">
        <v>46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>
        <v>215074000</v>
      </c>
      <c r="Q40" s="6">
        <v>213427000</v>
      </c>
      <c r="R40" s="6"/>
      <c r="S40" s="21"/>
      <c r="T40" s="21"/>
      <c r="U40" s="21"/>
      <c r="V40" s="13">
        <f t="shared" si="1"/>
        <v>215074000</v>
      </c>
      <c r="W40" s="13">
        <f t="shared" si="2"/>
        <v>213427000</v>
      </c>
    </row>
    <row r="41" spans="1:23" x14ac:dyDescent="0.25">
      <c r="A41" s="1">
        <v>39</v>
      </c>
      <c r="B41" s="1" t="str">
        <f t="shared" si="0"/>
        <v>Provinsi Sumatera Utara</v>
      </c>
      <c r="C41" s="3" t="s">
        <v>47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21"/>
      <c r="T41" s="21"/>
      <c r="U41" s="21"/>
      <c r="V41" s="13">
        <f t="shared" si="1"/>
        <v>0</v>
      </c>
      <c r="W41" s="13">
        <f t="shared" si="2"/>
        <v>0</v>
      </c>
    </row>
    <row r="42" spans="1:23" x14ac:dyDescent="0.25">
      <c r="A42" s="1">
        <v>40</v>
      </c>
      <c r="B42" s="1" t="str">
        <f t="shared" si="0"/>
        <v>Provinsi Sumatera Utara</v>
      </c>
      <c r="C42" s="3" t="s">
        <v>48</v>
      </c>
      <c r="D42" s="6">
        <v>390000000</v>
      </c>
      <c r="E42" s="6">
        <v>88200000</v>
      </c>
      <c r="F42" s="6"/>
      <c r="G42" s="6"/>
      <c r="H42" s="6"/>
      <c r="I42" s="6"/>
      <c r="J42" s="6">
        <v>150000000</v>
      </c>
      <c r="K42" s="6"/>
      <c r="L42" s="6"/>
      <c r="M42" s="6">
        <v>365000000</v>
      </c>
      <c r="N42" s="6">
        <v>61000000</v>
      </c>
      <c r="O42" s="6"/>
      <c r="P42" s="6">
        <v>100000000</v>
      </c>
      <c r="Q42" s="6">
        <v>49625000</v>
      </c>
      <c r="R42" s="6"/>
      <c r="S42" s="21"/>
      <c r="T42" s="21"/>
      <c r="U42" s="21"/>
      <c r="V42" s="13">
        <f t="shared" si="1"/>
        <v>1005000000</v>
      </c>
      <c r="W42" s="13">
        <f t="shared" si="2"/>
        <v>198825000</v>
      </c>
    </row>
    <row r="43" spans="1:23" x14ac:dyDescent="0.25">
      <c r="A43" s="1">
        <v>41</v>
      </c>
      <c r="B43" s="1" t="str">
        <f t="shared" si="0"/>
        <v>Provinsi Sumatera Utara</v>
      </c>
      <c r="C43" s="3" t="s">
        <v>49</v>
      </c>
      <c r="D43" s="6"/>
      <c r="E43" s="6"/>
      <c r="F43" s="6"/>
      <c r="G43" s="6"/>
      <c r="H43" s="6"/>
      <c r="I43" s="6"/>
      <c r="J43" s="6">
        <v>2111616835</v>
      </c>
      <c r="K43" s="6">
        <v>1938452298</v>
      </c>
      <c r="L43" s="6"/>
      <c r="M43" s="6"/>
      <c r="N43" s="6"/>
      <c r="O43" s="6"/>
      <c r="P43" s="6">
        <v>41331250</v>
      </c>
      <c r="Q43" s="6">
        <v>40028760</v>
      </c>
      <c r="R43" s="6"/>
      <c r="S43" s="21"/>
      <c r="T43" s="21"/>
      <c r="U43" s="21"/>
      <c r="V43" s="13">
        <f t="shared" si="1"/>
        <v>2152948085</v>
      </c>
      <c r="W43" s="13">
        <f t="shared" si="2"/>
        <v>1978481058</v>
      </c>
    </row>
    <row r="44" spans="1:23" x14ac:dyDescent="0.25">
      <c r="A44" s="1">
        <v>42</v>
      </c>
      <c r="B44" s="1" t="str">
        <f t="shared" si="0"/>
        <v>Provinsi Sumatera Utara</v>
      </c>
      <c r="C44" s="3" t="s">
        <v>50</v>
      </c>
      <c r="D44" s="6"/>
      <c r="E44" s="6"/>
      <c r="F44" s="6"/>
      <c r="G44" s="6"/>
      <c r="H44" s="6"/>
      <c r="I44" s="6"/>
      <c r="J44" s="6">
        <v>128356500</v>
      </c>
      <c r="K44" s="6">
        <v>109586875</v>
      </c>
      <c r="L44" s="6"/>
      <c r="M44" s="6">
        <v>162575000</v>
      </c>
      <c r="N44" s="6">
        <v>156446500</v>
      </c>
      <c r="O44" s="6"/>
      <c r="P44" s="6"/>
      <c r="Q44" s="6"/>
      <c r="R44" s="6"/>
      <c r="S44" s="21"/>
      <c r="T44" s="21"/>
      <c r="U44" s="21"/>
      <c r="V44" s="13">
        <f t="shared" si="1"/>
        <v>290931500</v>
      </c>
      <c r="W44" s="13">
        <f t="shared" si="2"/>
        <v>266033375</v>
      </c>
    </row>
    <row r="45" spans="1:23" x14ac:dyDescent="0.25">
      <c r="A45" s="1">
        <v>43</v>
      </c>
      <c r="B45" s="1" t="str">
        <f t="shared" si="0"/>
        <v>Provinsi Sumatera Utara</v>
      </c>
      <c r="C45" s="3" t="s">
        <v>51</v>
      </c>
      <c r="D45" s="6"/>
      <c r="E45" s="6"/>
      <c r="F45" s="6"/>
      <c r="G45" s="6"/>
      <c r="H45" s="6"/>
      <c r="I45" s="6"/>
      <c r="J45" s="6"/>
      <c r="K45" s="6"/>
      <c r="L45" s="6"/>
      <c r="M45" s="6">
        <v>160500000</v>
      </c>
      <c r="N45" s="6">
        <v>158992000</v>
      </c>
      <c r="O45" s="6"/>
      <c r="P45" s="6">
        <v>80000000</v>
      </c>
      <c r="Q45" s="6">
        <v>80000000</v>
      </c>
      <c r="R45" s="6"/>
      <c r="S45" s="21"/>
      <c r="T45" s="21"/>
      <c r="U45" s="21"/>
      <c r="V45" s="13">
        <f t="shared" si="1"/>
        <v>240500000</v>
      </c>
      <c r="W45" s="13">
        <f t="shared" si="2"/>
        <v>238992000</v>
      </c>
    </row>
    <row r="46" spans="1:23" x14ac:dyDescent="0.25">
      <c r="A46" s="1">
        <v>44</v>
      </c>
      <c r="B46" s="1" t="str">
        <f t="shared" si="0"/>
        <v>Provinsi Sumatera Utara</v>
      </c>
      <c r="C46" s="3" t="s">
        <v>52</v>
      </c>
      <c r="D46" s="6"/>
      <c r="E46" s="6"/>
      <c r="F46" s="6"/>
      <c r="G46" s="6"/>
      <c r="H46" s="6"/>
      <c r="I46" s="6"/>
      <c r="J46" s="6">
        <v>300000000</v>
      </c>
      <c r="K46" s="6"/>
      <c r="L46" s="6"/>
      <c r="M46" s="6"/>
      <c r="N46" s="6"/>
      <c r="O46" s="6"/>
      <c r="P46" s="6"/>
      <c r="Q46" s="6"/>
      <c r="R46" s="6"/>
      <c r="S46" s="21"/>
      <c r="T46" s="21"/>
      <c r="U46" s="21"/>
      <c r="V46" s="13">
        <f t="shared" si="1"/>
        <v>300000000</v>
      </c>
      <c r="W46" s="13">
        <f t="shared" si="2"/>
        <v>0</v>
      </c>
    </row>
    <row r="47" spans="1:23" x14ac:dyDescent="0.25">
      <c r="A47" s="1">
        <v>45</v>
      </c>
      <c r="B47" s="1" t="str">
        <f t="shared" si="0"/>
        <v>Provinsi Sumatera Utara</v>
      </c>
      <c r="C47" s="3" t="s">
        <v>53</v>
      </c>
      <c r="D47" s="6"/>
      <c r="E47" s="6"/>
      <c r="F47" s="6"/>
      <c r="G47" s="6"/>
      <c r="H47" s="6"/>
      <c r="I47" s="6"/>
      <c r="J47" s="6">
        <v>214227000</v>
      </c>
      <c r="K47" s="6">
        <v>192006500</v>
      </c>
      <c r="L47" s="6"/>
      <c r="M47" s="6"/>
      <c r="N47" s="6"/>
      <c r="O47" s="6"/>
      <c r="P47" s="6"/>
      <c r="Q47" s="6"/>
      <c r="R47" s="6"/>
      <c r="S47" s="21"/>
      <c r="T47" s="21"/>
      <c r="U47" s="21"/>
      <c r="V47" s="13">
        <f t="shared" si="1"/>
        <v>214227000</v>
      </c>
      <c r="W47" s="13">
        <f t="shared" si="2"/>
        <v>192006500</v>
      </c>
    </row>
    <row r="48" spans="1:23" x14ac:dyDescent="0.25">
      <c r="A48" s="1">
        <v>46</v>
      </c>
      <c r="B48" s="1" t="str">
        <f t="shared" si="0"/>
        <v>Provinsi Sumatera Utara</v>
      </c>
      <c r="C48" s="3" t="s">
        <v>54</v>
      </c>
      <c r="D48" s="6">
        <v>210140000</v>
      </c>
      <c r="E48" s="6">
        <v>101728000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21"/>
      <c r="T48" s="21"/>
      <c r="U48" s="21"/>
      <c r="V48" s="13">
        <f t="shared" si="1"/>
        <v>210140000</v>
      </c>
      <c r="W48" s="13">
        <f t="shared" si="2"/>
        <v>101728000</v>
      </c>
    </row>
    <row r="49" spans="1:23" x14ac:dyDescent="0.25">
      <c r="A49" s="1">
        <v>47</v>
      </c>
      <c r="B49" s="1" t="str">
        <f t="shared" si="0"/>
        <v>Provinsi Sumatera Utara</v>
      </c>
      <c r="C49" s="3" t="s">
        <v>55</v>
      </c>
      <c r="D49" s="6"/>
      <c r="E49" s="6"/>
      <c r="F49" s="6"/>
      <c r="G49" s="6"/>
      <c r="H49" s="6"/>
      <c r="I49" s="6"/>
      <c r="J49" s="6">
        <v>548776854</v>
      </c>
      <c r="K49" s="6">
        <v>545804613</v>
      </c>
      <c r="L49" s="6"/>
      <c r="M49" s="6"/>
      <c r="N49" s="6"/>
      <c r="O49" s="6"/>
      <c r="P49" s="6"/>
      <c r="Q49" s="6"/>
      <c r="R49" s="6"/>
      <c r="S49" s="21"/>
      <c r="T49" s="21"/>
      <c r="U49" s="21"/>
      <c r="V49" s="13">
        <f t="shared" si="1"/>
        <v>548776854</v>
      </c>
      <c r="W49" s="13">
        <f t="shared" si="2"/>
        <v>545804613</v>
      </c>
    </row>
    <row r="50" spans="1:23" x14ac:dyDescent="0.25">
      <c r="A50" s="1">
        <v>48</v>
      </c>
      <c r="B50" s="1" t="str">
        <f t="shared" si="0"/>
        <v>Provinsi Sumatera Utara</v>
      </c>
      <c r="C50" s="3" t="s">
        <v>56</v>
      </c>
      <c r="D50" s="6">
        <v>900000000</v>
      </c>
      <c r="E50" s="6">
        <v>862100000</v>
      </c>
      <c r="F50" s="6"/>
      <c r="G50" s="6"/>
      <c r="H50" s="6"/>
      <c r="I50" s="6"/>
      <c r="J50" s="6">
        <v>116265000</v>
      </c>
      <c r="K50" s="6">
        <v>106964100</v>
      </c>
      <c r="L50" s="6"/>
      <c r="M50" s="6"/>
      <c r="N50" s="6"/>
      <c r="O50" s="6"/>
      <c r="P50" s="6"/>
      <c r="Q50" s="6"/>
      <c r="R50" s="6"/>
      <c r="S50" s="21"/>
      <c r="T50" s="21"/>
      <c r="U50" s="21"/>
      <c r="V50" s="13">
        <f t="shared" si="1"/>
        <v>1016265000</v>
      </c>
      <c r="W50" s="13">
        <f t="shared" si="2"/>
        <v>969064100</v>
      </c>
    </row>
    <row r="51" spans="1:23" x14ac:dyDescent="0.25">
      <c r="A51" s="1">
        <v>49</v>
      </c>
      <c r="B51" s="1" t="str">
        <f t="shared" si="0"/>
        <v>Provinsi Sumatera Utara</v>
      </c>
      <c r="C51" s="3" t="s">
        <v>57</v>
      </c>
      <c r="D51" s="6"/>
      <c r="E51" s="6"/>
      <c r="F51" s="6"/>
      <c r="G51" s="6"/>
      <c r="H51" s="6"/>
      <c r="I51" s="6"/>
      <c r="J51" s="6"/>
      <c r="K51" s="6"/>
      <c r="L51" s="6"/>
      <c r="M51" s="6">
        <v>116450000</v>
      </c>
      <c r="N51" s="6">
        <v>0</v>
      </c>
      <c r="O51" s="6"/>
      <c r="P51" s="6"/>
      <c r="Q51" s="6"/>
      <c r="R51" s="6"/>
      <c r="S51" s="21"/>
      <c r="T51" s="21"/>
      <c r="U51" s="21"/>
      <c r="V51" s="13">
        <f t="shared" si="1"/>
        <v>116450000</v>
      </c>
      <c r="W51" s="13">
        <f t="shared" si="2"/>
        <v>0</v>
      </c>
    </row>
    <row r="52" spans="1:23" x14ac:dyDescent="0.25">
      <c r="A52" s="1">
        <v>50</v>
      </c>
      <c r="B52" s="1" t="str">
        <f t="shared" si="0"/>
        <v>Provinsi Sumatera Utara</v>
      </c>
      <c r="C52" s="3" t="s">
        <v>58</v>
      </c>
      <c r="D52" s="6"/>
      <c r="E52" s="6"/>
      <c r="F52" s="6"/>
      <c r="G52" s="6"/>
      <c r="H52" s="6"/>
      <c r="I52" s="6"/>
      <c r="J52" s="6">
        <v>533000000</v>
      </c>
      <c r="K52" s="6">
        <v>522096567</v>
      </c>
      <c r="L52" s="6"/>
      <c r="M52" s="6"/>
      <c r="N52" s="6"/>
      <c r="O52" s="6"/>
      <c r="P52" s="6"/>
      <c r="Q52" s="6"/>
      <c r="R52" s="6"/>
      <c r="S52" s="21"/>
      <c r="T52" s="21"/>
      <c r="U52" s="21"/>
      <c r="V52" s="13">
        <f t="shared" si="1"/>
        <v>533000000</v>
      </c>
      <c r="W52" s="13">
        <f t="shared" si="2"/>
        <v>522096567</v>
      </c>
    </row>
    <row r="53" spans="1:23" x14ac:dyDescent="0.25">
      <c r="A53" s="1">
        <v>51</v>
      </c>
      <c r="B53" s="1" t="str">
        <f t="shared" si="0"/>
        <v>Provinsi Sumatera Utara</v>
      </c>
      <c r="C53" s="3" t="s">
        <v>59</v>
      </c>
      <c r="D53" s="6"/>
      <c r="E53" s="6"/>
      <c r="F53" s="6"/>
      <c r="G53" s="6"/>
      <c r="H53" s="6"/>
      <c r="I53" s="6"/>
      <c r="J53" s="6">
        <v>243593531</v>
      </c>
      <c r="K53" s="6">
        <v>125237400</v>
      </c>
      <c r="L53" s="6"/>
      <c r="M53" s="6"/>
      <c r="N53" s="6"/>
      <c r="O53" s="6"/>
      <c r="P53" s="6"/>
      <c r="Q53" s="6"/>
      <c r="R53" s="6"/>
      <c r="S53" s="21"/>
      <c r="T53" s="21"/>
      <c r="U53" s="21"/>
      <c r="V53" s="13">
        <f t="shared" si="1"/>
        <v>243593531</v>
      </c>
      <c r="W53" s="13">
        <f t="shared" si="2"/>
        <v>125237400</v>
      </c>
    </row>
    <row r="54" spans="1:23" x14ac:dyDescent="0.25">
      <c r="A54" s="1">
        <v>52</v>
      </c>
      <c r="B54" s="1" t="str">
        <f t="shared" si="0"/>
        <v>Provinsi Sumatera Utara</v>
      </c>
      <c r="C54" s="3" t="s">
        <v>60</v>
      </c>
      <c r="D54" s="6"/>
      <c r="E54" s="6"/>
      <c r="F54" s="6"/>
      <c r="G54" s="6"/>
      <c r="H54" s="6"/>
      <c r="I54" s="6"/>
      <c r="J54" s="6"/>
      <c r="K54" s="6"/>
      <c r="L54" s="6"/>
      <c r="M54" s="6">
        <v>430270000</v>
      </c>
      <c r="N54" s="6">
        <v>428859200</v>
      </c>
      <c r="O54" s="6"/>
      <c r="P54" s="6"/>
      <c r="Q54" s="6"/>
      <c r="R54" s="6"/>
      <c r="S54" s="21"/>
      <c r="T54" s="21"/>
      <c r="U54" s="21"/>
      <c r="V54" s="13">
        <f t="shared" si="1"/>
        <v>430270000</v>
      </c>
      <c r="W54" s="13">
        <f t="shared" si="2"/>
        <v>428859200</v>
      </c>
    </row>
    <row r="55" spans="1:23" x14ac:dyDescent="0.25">
      <c r="A55" s="1">
        <v>53</v>
      </c>
      <c r="B55" s="1" t="str">
        <f t="shared" si="0"/>
        <v>Provinsi Sumatera Utara</v>
      </c>
      <c r="C55" s="3" t="s">
        <v>61</v>
      </c>
      <c r="D55" s="6"/>
      <c r="E55" s="6"/>
      <c r="F55" s="6"/>
      <c r="G55" s="6"/>
      <c r="H55" s="6"/>
      <c r="I55" s="6"/>
      <c r="J55" s="6">
        <v>217651573</v>
      </c>
      <c r="K55" s="6"/>
      <c r="L55" s="6"/>
      <c r="M55" s="6"/>
      <c r="N55" s="6"/>
      <c r="O55" s="6"/>
      <c r="P55" s="6"/>
      <c r="Q55" s="6"/>
      <c r="R55" s="6"/>
      <c r="S55" s="21"/>
      <c r="T55" s="21"/>
      <c r="U55" s="21"/>
      <c r="V55" s="13">
        <f t="shared" si="1"/>
        <v>217651573</v>
      </c>
      <c r="W55" s="13">
        <f t="shared" si="2"/>
        <v>0</v>
      </c>
    </row>
    <row r="56" spans="1:23" x14ac:dyDescent="0.25">
      <c r="A56" s="1">
        <v>54</v>
      </c>
      <c r="B56" s="1" t="str">
        <f t="shared" si="0"/>
        <v>Provinsi Sumatera Utara</v>
      </c>
      <c r="C56" s="3" t="s">
        <v>62</v>
      </c>
      <c r="D56" s="6"/>
      <c r="E56" s="6"/>
      <c r="F56" s="6"/>
      <c r="G56" s="6">
        <v>361390000</v>
      </c>
      <c r="H56" s="6">
        <v>257824925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21"/>
      <c r="T56" s="21"/>
      <c r="U56" s="21"/>
      <c r="V56" s="13">
        <f t="shared" si="1"/>
        <v>361390000</v>
      </c>
      <c r="W56" s="13">
        <f t="shared" si="2"/>
        <v>257824925</v>
      </c>
    </row>
    <row r="57" spans="1:23" x14ac:dyDescent="0.25">
      <c r="A57" s="1">
        <v>55</v>
      </c>
      <c r="B57" s="1" t="str">
        <f t="shared" si="0"/>
        <v>Provinsi Sumatera Utara</v>
      </c>
      <c r="C57" s="3" t="s">
        <v>63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>
        <v>231900500</v>
      </c>
      <c r="Q57" s="6">
        <v>226265000</v>
      </c>
      <c r="R57" s="6"/>
      <c r="S57" s="21"/>
      <c r="T57" s="21"/>
      <c r="U57" s="21"/>
      <c r="V57" s="13">
        <f t="shared" si="1"/>
        <v>231900500</v>
      </c>
      <c r="W57" s="13">
        <f t="shared" si="2"/>
        <v>226265000</v>
      </c>
    </row>
    <row r="58" spans="1:23" x14ac:dyDescent="0.25">
      <c r="A58" s="1">
        <v>56</v>
      </c>
      <c r="B58" s="1" t="str">
        <f t="shared" si="0"/>
        <v>Provinsi Sumatera Utara</v>
      </c>
      <c r="C58" s="3" t="s">
        <v>64</v>
      </c>
      <c r="D58" s="6"/>
      <c r="E58" s="6"/>
      <c r="F58" s="6"/>
      <c r="G58" s="6"/>
      <c r="H58" s="6"/>
      <c r="I58" s="6"/>
      <c r="J58" s="6">
        <v>319189159</v>
      </c>
      <c r="K58" s="6">
        <v>86564100</v>
      </c>
      <c r="L58" s="6"/>
      <c r="M58" s="6">
        <v>122500000</v>
      </c>
      <c r="N58" s="6">
        <v>87428000</v>
      </c>
      <c r="O58" s="6"/>
      <c r="P58" s="6"/>
      <c r="Q58" s="6"/>
      <c r="R58" s="6"/>
      <c r="S58" s="21"/>
      <c r="T58" s="21"/>
      <c r="U58" s="21"/>
      <c r="V58" s="13">
        <f t="shared" si="1"/>
        <v>441689159</v>
      </c>
      <c r="W58" s="13">
        <f t="shared" si="2"/>
        <v>173992100</v>
      </c>
    </row>
    <row r="59" spans="1:23" x14ac:dyDescent="0.25">
      <c r="A59" s="1">
        <v>57</v>
      </c>
      <c r="B59" s="1" t="str">
        <f t="shared" si="0"/>
        <v>Provinsi Sumatera Utara</v>
      </c>
      <c r="C59" s="3" t="s">
        <v>65</v>
      </c>
      <c r="D59" s="6"/>
      <c r="E59" s="6"/>
      <c r="F59" s="6"/>
      <c r="G59" s="6"/>
      <c r="H59" s="6"/>
      <c r="I59" s="6"/>
      <c r="J59" s="6">
        <v>690000000</v>
      </c>
      <c r="K59" s="6">
        <v>440000000</v>
      </c>
      <c r="L59" s="6"/>
      <c r="M59" s="6"/>
      <c r="N59" s="6"/>
      <c r="O59" s="6"/>
      <c r="P59" s="6"/>
      <c r="Q59" s="6"/>
      <c r="R59" s="6"/>
      <c r="S59" s="21"/>
      <c r="T59" s="21"/>
      <c r="U59" s="21"/>
      <c r="V59" s="13">
        <f t="shared" si="1"/>
        <v>690000000</v>
      </c>
      <c r="W59" s="13">
        <f t="shared" si="2"/>
        <v>440000000</v>
      </c>
    </row>
    <row r="60" spans="1:23" x14ac:dyDescent="0.25">
      <c r="A60" s="1">
        <v>58</v>
      </c>
      <c r="B60" s="1" t="str">
        <f t="shared" si="0"/>
        <v>Provinsi Sumatera Utara</v>
      </c>
      <c r="C60" s="3" t="s">
        <v>66</v>
      </c>
      <c r="D60" s="6"/>
      <c r="E60" s="6"/>
      <c r="F60" s="6"/>
      <c r="G60" s="6"/>
      <c r="H60" s="6"/>
      <c r="I60" s="6"/>
      <c r="J60" s="6">
        <v>214000000</v>
      </c>
      <c r="K60" s="6">
        <v>198931040</v>
      </c>
      <c r="L60" s="6"/>
      <c r="M60" s="6"/>
      <c r="N60" s="6"/>
      <c r="O60" s="6"/>
      <c r="P60" s="6"/>
      <c r="Q60" s="6"/>
      <c r="R60" s="6"/>
      <c r="S60" s="21"/>
      <c r="T60" s="21"/>
      <c r="U60" s="21"/>
      <c r="V60" s="13">
        <f t="shared" si="1"/>
        <v>214000000</v>
      </c>
      <c r="W60" s="13">
        <f t="shared" si="2"/>
        <v>198931040</v>
      </c>
    </row>
    <row r="61" spans="1:23" x14ac:dyDescent="0.25">
      <c r="A61" s="1">
        <v>59</v>
      </c>
      <c r="B61" s="1" t="str">
        <f t="shared" si="0"/>
        <v>Provinsi Sumatera Barat</v>
      </c>
      <c r="C61" s="3" t="s">
        <v>67</v>
      </c>
      <c r="D61" s="6">
        <v>250000000</v>
      </c>
      <c r="E61" s="6">
        <v>124179200</v>
      </c>
      <c r="F61" s="6"/>
      <c r="G61" s="6"/>
      <c r="H61" s="6"/>
      <c r="I61" s="6"/>
      <c r="J61" s="6">
        <v>8800000000</v>
      </c>
      <c r="K61" s="6">
        <v>857629376</v>
      </c>
      <c r="L61" s="6"/>
      <c r="M61" s="6"/>
      <c r="N61" s="6"/>
      <c r="O61" s="6"/>
      <c r="P61" s="6"/>
      <c r="Q61" s="6"/>
      <c r="R61" s="6"/>
      <c r="S61" s="21"/>
      <c r="T61" s="21"/>
      <c r="U61" s="21"/>
      <c r="V61" s="13">
        <f t="shared" si="1"/>
        <v>9050000000</v>
      </c>
      <c r="W61" s="13">
        <f t="shared" si="2"/>
        <v>981808576</v>
      </c>
    </row>
    <row r="62" spans="1:23" x14ac:dyDescent="0.25">
      <c r="A62" s="1">
        <v>60</v>
      </c>
      <c r="B62" s="1" t="str">
        <f t="shared" si="0"/>
        <v>Provinsi Sumatera Barat</v>
      </c>
      <c r="C62" s="3" t="s">
        <v>68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>
        <v>4315793763</v>
      </c>
      <c r="Q62" s="6">
        <v>4045863975</v>
      </c>
      <c r="R62" s="6"/>
      <c r="S62" s="21"/>
      <c r="T62" s="21"/>
      <c r="U62" s="21"/>
      <c r="V62" s="13">
        <f t="shared" si="1"/>
        <v>4315793763</v>
      </c>
      <c r="W62" s="13">
        <f t="shared" si="2"/>
        <v>4045863975</v>
      </c>
    </row>
    <row r="63" spans="1:23" x14ac:dyDescent="0.25">
      <c r="A63" s="1">
        <v>61</v>
      </c>
      <c r="B63" s="1" t="str">
        <f t="shared" si="0"/>
        <v>Provinsi Sumatera Barat</v>
      </c>
      <c r="C63" s="3" t="s">
        <v>69</v>
      </c>
      <c r="D63" s="6">
        <v>169911000</v>
      </c>
      <c r="E63" s="6">
        <v>136921520</v>
      </c>
      <c r="F63" s="6"/>
      <c r="G63" s="6"/>
      <c r="H63" s="6"/>
      <c r="I63" s="6"/>
      <c r="J63" s="6">
        <v>1320197084</v>
      </c>
      <c r="K63" s="6">
        <v>1295075993</v>
      </c>
      <c r="L63" s="6"/>
      <c r="M63" s="6"/>
      <c r="N63" s="6"/>
      <c r="O63" s="6"/>
      <c r="P63" s="6"/>
      <c r="Q63" s="6"/>
      <c r="R63" s="6"/>
      <c r="S63" s="21"/>
      <c r="T63" s="21"/>
      <c r="U63" s="21"/>
      <c r="V63" s="13">
        <f t="shared" si="1"/>
        <v>1490108084</v>
      </c>
      <c r="W63" s="13">
        <f t="shared" si="2"/>
        <v>1431997513</v>
      </c>
    </row>
    <row r="64" spans="1:23" x14ac:dyDescent="0.25">
      <c r="A64" s="1">
        <v>62</v>
      </c>
      <c r="B64" s="1" t="str">
        <f t="shared" si="0"/>
        <v>Provinsi Sumatera Barat</v>
      </c>
      <c r="C64" s="3" t="s">
        <v>70</v>
      </c>
      <c r="D64" s="6"/>
      <c r="E64" s="6"/>
      <c r="F64" s="6"/>
      <c r="G64" s="6"/>
      <c r="H64" s="6"/>
      <c r="I64" s="6"/>
      <c r="J64" s="6">
        <v>241949000</v>
      </c>
      <c r="K64" s="6">
        <v>241678967</v>
      </c>
      <c r="L64" s="6"/>
      <c r="M64" s="6"/>
      <c r="N64" s="6"/>
      <c r="O64" s="6"/>
      <c r="P64" s="6"/>
      <c r="Q64" s="6"/>
      <c r="R64" s="6"/>
      <c r="S64" s="21"/>
      <c r="T64" s="21"/>
      <c r="U64" s="21"/>
      <c r="V64" s="13">
        <f t="shared" si="1"/>
        <v>241949000</v>
      </c>
      <c r="W64" s="13">
        <f t="shared" si="2"/>
        <v>241678967</v>
      </c>
    </row>
    <row r="65" spans="1:23" x14ac:dyDescent="0.25">
      <c r="A65" s="1">
        <v>63</v>
      </c>
      <c r="B65" s="1" t="str">
        <f t="shared" si="0"/>
        <v>Provinsi Sumatera Barat</v>
      </c>
      <c r="C65" s="3" t="s">
        <v>71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>
        <v>238383129</v>
      </c>
      <c r="Q65" s="6">
        <v>226851150</v>
      </c>
      <c r="R65" s="6"/>
      <c r="S65" s="21"/>
      <c r="T65" s="21"/>
      <c r="U65" s="21"/>
      <c r="V65" s="13">
        <f t="shared" si="1"/>
        <v>238383129</v>
      </c>
      <c r="W65" s="13">
        <f t="shared" si="2"/>
        <v>226851150</v>
      </c>
    </row>
    <row r="66" spans="1:23" x14ac:dyDescent="0.25">
      <c r="A66" s="1">
        <v>64</v>
      </c>
      <c r="B66" s="1" t="str">
        <f t="shared" si="0"/>
        <v>Provinsi Sumatera Barat</v>
      </c>
      <c r="C66" s="3" t="s">
        <v>72</v>
      </c>
      <c r="D66" s="6"/>
      <c r="E66" s="6"/>
      <c r="F66" s="6"/>
      <c r="G66" s="6"/>
      <c r="H66" s="6"/>
      <c r="I66" s="6"/>
      <c r="J66" s="6">
        <v>576852000</v>
      </c>
      <c r="K66" s="6">
        <v>91612500</v>
      </c>
      <c r="L66" s="6"/>
      <c r="M66" s="6"/>
      <c r="N66" s="6"/>
      <c r="O66" s="6"/>
      <c r="P66" s="6"/>
      <c r="Q66" s="6"/>
      <c r="R66" s="6"/>
      <c r="S66" s="21"/>
      <c r="T66" s="21"/>
      <c r="U66" s="21"/>
      <c r="V66" s="13">
        <f t="shared" si="1"/>
        <v>576852000</v>
      </c>
      <c r="W66" s="13">
        <f t="shared" si="2"/>
        <v>91612500</v>
      </c>
    </row>
    <row r="67" spans="1:23" x14ac:dyDescent="0.25">
      <c r="A67" s="1">
        <v>65</v>
      </c>
      <c r="B67" s="1" t="str">
        <f t="shared" si="0"/>
        <v>Provinsi Sumatera Barat</v>
      </c>
      <c r="C67" s="3" t="s">
        <v>73</v>
      </c>
      <c r="D67" s="6"/>
      <c r="E67" s="6"/>
      <c r="F67" s="6"/>
      <c r="G67" s="6"/>
      <c r="H67" s="6"/>
      <c r="I67" s="6"/>
      <c r="J67" s="6">
        <v>222676000</v>
      </c>
      <c r="K67" s="6">
        <v>168737197</v>
      </c>
      <c r="L67" s="6"/>
      <c r="M67" s="6"/>
      <c r="N67" s="6"/>
      <c r="O67" s="6"/>
      <c r="P67" s="6"/>
      <c r="Q67" s="6"/>
      <c r="R67" s="6"/>
      <c r="S67" s="21"/>
      <c r="T67" s="21"/>
      <c r="U67" s="21"/>
      <c r="V67" s="13">
        <f t="shared" si="1"/>
        <v>222676000</v>
      </c>
      <c r="W67" s="13">
        <f t="shared" si="2"/>
        <v>168737197</v>
      </c>
    </row>
    <row r="68" spans="1:23" x14ac:dyDescent="0.25">
      <c r="A68" s="1">
        <v>66</v>
      </c>
      <c r="B68" s="1" t="str">
        <f t="shared" ref="B68:B131" si="3">IF(LEFT(C68,1)="P",C68,B67)</f>
        <v>Provinsi Sumatera Barat</v>
      </c>
      <c r="C68" s="3" t="s">
        <v>74</v>
      </c>
      <c r="D68" s="6"/>
      <c r="E68" s="6"/>
      <c r="F68" s="6"/>
      <c r="G68" s="6"/>
      <c r="H68" s="6"/>
      <c r="I68" s="6"/>
      <c r="J68" s="6">
        <v>226676000</v>
      </c>
      <c r="K68" s="6">
        <v>221172077</v>
      </c>
      <c r="L68" s="6"/>
      <c r="M68" s="6"/>
      <c r="N68" s="6"/>
      <c r="O68" s="6"/>
      <c r="P68" s="6"/>
      <c r="Q68" s="6"/>
      <c r="R68" s="6"/>
      <c r="S68" s="21"/>
      <c r="T68" s="21"/>
      <c r="U68" s="21"/>
      <c r="V68" s="13">
        <f t="shared" ref="V68:V131" si="4">P68+M68+J68+G68+D68+S68</f>
        <v>226676000</v>
      </c>
      <c r="W68" s="13">
        <f t="shared" ref="W68:W131" si="5">Q68+N68+K68+H68+E68+T68</f>
        <v>221172077</v>
      </c>
    </row>
    <row r="69" spans="1:23" x14ac:dyDescent="0.25">
      <c r="A69" s="1">
        <v>67</v>
      </c>
      <c r="B69" s="1" t="str">
        <f t="shared" si="3"/>
        <v>Provinsi Sumatera Barat</v>
      </c>
      <c r="C69" s="3" t="s">
        <v>75</v>
      </c>
      <c r="D69" s="6">
        <v>557945000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21"/>
      <c r="T69" s="21"/>
      <c r="U69" s="21"/>
      <c r="V69" s="13">
        <f t="shared" si="4"/>
        <v>557945000</v>
      </c>
      <c r="W69" s="13">
        <f t="shared" si="5"/>
        <v>0</v>
      </c>
    </row>
    <row r="70" spans="1:23" x14ac:dyDescent="0.25">
      <c r="A70" s="1">
        <v>68</v>
      </c>
      <c r="B70" s="1" t="str">
        <f t="shared" si="3"/>
        <v>Provinsi Sumatera Barat</v>
      </c>
      <c r="C70" s="3" t="s">
        <v>76</v>
      </c>
      <c r="D70" s="6">
        <v>947413772</v>
      </c>
      <c r="E70" s="6">
        <v>538003569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21"/>
      <c r="T70" s="21"/>
      <c r="U70" s="21"/>
      <c r="V70" s="13">
        <f t="shared" si="4"/>
        <v>947413772</v>
      </c>
      <c r="W70" s="13">
        <f t="shared" si="5"/>
        <v>538003569</v>
      </c>
    </row>
    <row r="71" spans="1:23" x14ac:dyDescent="0.25">
      <c r="A71" s="1">
        <v>69</v>
      </c>
      <c r="B71" s="1" t="str">
        <f t="shared" si="3"/>
        <v>Provinsi Sumatera Barat</v>
      </c>
      <c r="C71" s="3" t="s">
        <v>77</v>
      </c>
      <c r="D71" s="6"/>
      <c r="E71" s="6"/>
      <c r="F71" s="6"/>
      <c r="G71" s="6"/>
      <c r="H71" s="6"/>
      <c r="I71" s="6"/>
      <c r="J71" s="6">
        <v>241000000</v>
      </c>
      <c r="K71" s="6">
        <v>167420000</v>
      </c>
      <c r="L71" s="6"/>
      <c r="M71" s="6"/>
      <c r="N71" s="6"/>
      <c r="O71" s="6"/>
      <c r="P71" s="6"/>
      <c r="Q71" s="6"/>
      <c r="R71" s="6"/>
      <c r="S71" s="21"/>
      <c r="T71" s="21"/>
      <c r="U71" s="21"/>
      <c r="V71" s="13">
        <f t="shared" si="4"/>
        <v>241000000</v>
      </c>
      <c r="W71" s="13">
        <f t="shared" si="5"/>
        <v>167420000</v>
      </c>
    </row>
    <row r="72" spans="1:23" x14ac:dyDescent="0.25">
      <c r="A72" s="1">
        <v>70</v>
      </c>
      <c r="B72" s="1" t="str">
        <f t="shared" si="3"/>
        <v>Provinsi Sumatera Barat</v>
      </c>
      <c r="C72" s="3" t="s">
        <v>78</v>
      </c>
      <c r="D72" s="6"/>
      <c r="E72" s="6"/>
      <c r="F72" s="6"/>
      <c r="G72" s="6"/>
      <c r="H72" s="6"/>
      <c r="I72" s="6"/>
      <c r="J72" s="6">
        <v>272026000</v>
      </c>
      <c r="K72" s="6">
        <v>202606400</v>
      </c>
      <c r="L72" s="6"/>
      <c r="M72" s="6"/>
      <c r="N72" s="6"/>
      <c r="O72" s="6"/>
      <c r="P72" s="6"/>
      <c r="Q72" s="6"/>
      <c r="R72" s="6"/>
      <c r="S72" s="21">
        <v>159275000</v>
      </c>
      <c r="T72" s="21">
        <v>105806900</v>
      </c>
      <c r="U72" s="21"/>
      <c r="V72" s="13">
        <f t="shared" si="4"/>
        <v>431301000</v>
      </c>
      <c r="W72" s="13">
        <f t="shared" si="5"/>
        <v>308413300</v>
      </c>
    </row>
    <row r="73" spans="1:23" x14ac:dyDescent="0.25">
      <c r="A73" s="1">
        <v>71</v>
      </c>
      <c r="B73" s="1" t="str">
        <f t="shared" si="3"/>
        <v>Provinsi Sumatera Barat</v>
      </c>
      <c r="C73" s="3" t="s">
        <v>79</v>
      </c>
      <c r="D73" s="6"/>
      <c r="E73" s="6"/>
      <c r="F73" s="6"/>
      <c r="G73" s="6"/>
      <c r="H73" s="6"/>
      <c r="I73" s="6"/>
      <c r="J73" s="6">
        <v>241949000</v>
      </c>
      <c r="K73" s="6">
        <v>198471750</v>
      </c>
      <c r="L73" s="6"/>
      <c r="M73" s="6"/>
      <c r="N73" s="6"/>
      <c r="O73" s="6"/>
      <c r="P73" s="6"/>
      <c r="Q73" s="6"/>
      <c r="R73" s="6"/>
      <c r="S73" s="21"/>
      <c r="T73" s="21"/>
      <c r="U73" s="21"/>
      <c r="V73" s="13">
        <f t="shared" si="4"/>
        <v>241949000</v>
      </c>
      <c r="W73" s="13">
        <f t="shared" si="5"/>
        <v>198471750</v>
      </c>
    </row>
    <row r="74" spans="1:23" x14ac:dyDescent="0.25">
      <c r="A74" s="1">
        <v>72</v>
      </c>
      <c r="B74" s="1" t="str">
        <f t="shared" si="3"/>
        <v>Provinsi Sumatera Barat</v>
      </c>
      <c r="C74" s="3" t="s">
        <v>80</v>
      </c>
      <c r="D74" s="6"/>
      <c r="E74" s="6"/>
      <c r="F74" s="6"/>
      <c r="G74" s="6"/>
      <c r="H74" s="6"/>
      <c r="I74" s="6"/>
      <c r="J74" s="6">
        <v>642958000</v>
      </c>
      <c r="K74" s="6">
        <v>626939682</v>
      </c>
      <c r="L74" s="6"/>
      <c r="M74" s="6"/>
      <c r="N74" s="6"/>
      <c r="O74" s="6"/>
      <c r="P74" s="6"/>
      <c r="Q74" s="6"/>
      <c r="R74" s="6"/>
      <c r="S74" s="21"/>
      <c r="T74" s="21"/>
      <c r="U74" s="21"/>
      <c r="V74" s="13">
        <f t="shared" si="4"/>
        <v>642958000</v>
      </c>
      <c r="W74" s="13">
        <f t="shared" si="5"/>
        <v>626939682</v>
      </c>
    </row>
    <row r="75" spans="1:23" x14ac:dyDescent="0.25">
      <c r="A75" s="1">
        <v>73</v>
      </c>
      <c r="B75" s="1" t="str">
        <f t="shared" si="3"/>
        <v>Provinsi Sumatera Barat</v>
      </c>
      <c r="C75" s="3" t="s">
        <v>81</v>
      </c>
      <c r="D75" s="6"/>
      <c r="E75" s="6"/>
      <c r="F75" s="6"/>
      <c r="G75" s="6"/>
      <c r="H75" s="6"/>
      <c r="I75" s="6"/>
      <c r="J75" s="6">
        <v>700791009</v>
      </c>
      <c r="K75" s="6">
        <v>526592222</v>
      </c>
      <c r="L75" s="6"/>
      <c r="M75" s="6"/>
      <c r="N75" s="6"/>
      <c r="O75" s="6"/>
      <c r="P75" s="6"/>
      <c r="Q75" s="6"/>
      <c r="R75" s="6"/>
      <c r="S75" s="21"/>
      <c r="T75" s="21"/>
      <c r="U75" s="21"/>
      <c r="V75" s="13">
        <f t="shared" si="4"/>
        <v>700791009</v>
      </c>
      <c r="W75" s="13">
        <f t="shared" si="5"/>
        <v>526592222</v>
      </c>
    </row>
    <row r="76" spans="1:23" x14ac:dyDescent="0.25">
      <c r="A76" s="1">
        <v>74</v>
      </c>
      <c r="B76" s="1" t="str">
        <f t="shared" si="3"/>
        <v>Provinsi Sumatera Barat</v>
      </c>
      <c r="C76" s="3" t="s">
        <v>82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21"/>
      <c r="T76" s="21"/>
      <c r="U76" s="21"/>
      <c r="V76" s="13">
        <f t="shared" si="4"/>
        <v>0</v>
      </c>
      <c r="W76" s="13">
        <f t="shared" si="5"/>
        <v>0</v>
      </c>
    </row>
    <row r="77" spans="1:23" x14ac:dyDescent="0.25">
      <c r="A77" s="1">
        <v>75</v>
      </c>
      <c r="B77" s="1" t="str">
        <f t="shared" si="3"/>
        <v>Provinsi Sumatera Barat</v>
      </c>
      <c r="C77" s="3" t="s">
        <v>83</v>
      </c>
      <c r="D77" s="6"/>
      <c r="E77" s="6"/>
      <c r="F77" s="6"/>
      <c r="G77" s="6"/>
      <c r="H77" s="6"/>
      <c r="I77" s="6"/>
      <c r="J77" s="6"/>
      <c r="K77" s="6"/>
      <c r="L77" s="6"/>
      <c r="M77" s="6">
        <v>225674000</v>
      </c>
      <c r="N77" s="6">
        <v>144543900</v>
      </c>
      <c r="O77" s="6"/>
      <c r="P77" s="6"/>
      <c r="Q77" s="6"/>
      <c r="R77" s="6"/>
      <c r="S77" s="21"/>
      <c r="T77" s="21"/>
      <c r="U77" s="21"/>
      <c r="V77" s="13">
        <f t="shared" si="4"/>
        <v>225674000</v>
      </c>
      <c r="W77" s="13">
        <f t="shared" si="5"/>
        <v>144543900</v>
      </c>
    </row>
    <row r="78" spans="1:23" x14ac:dyDescent="0.25">
      <c r="A78" s="1">
        <v>76</v>
      </c>
      <c r="B78" s="1" t="str">
        <f t="shared" si="3"/>
        <v>Provinsi Sumatera Barat</v>
      </c>
      <c r="C78" s="3" t="s">
        <v>84</v>
      </c>
      <c r="D78" s="6"/>
      <c r="E78" s="6"/>
      <c r="F78" s="6"/>
      <c r="G78" s="6"/>
      <c r="H78" s="6"/>
      <c r="I78" s="6"/>
      <c r="J78" s="6">
        <v>234676000</v>
      </c>
      <c r="K78" s="6">
        <v>220419000</v>
      </c>
      <c r="L78" s="6"/>
      <c r="M78" s="6"/>
      <c r="N78" s="6"/>
      <c r="O78" s="6"/>
      <c r="P78" s="6"/>
      <c r="Q78" s="6"/>
      <c r="R78" s="6"/>
      <c r="S78" s="21"/>
      <c r="T78" s="21"/>
      <c r="U78" s="21"/>
      <c r="V78" s="13">
        <f t="shared" si="4"/>
        <v>234676000</v>
      </c>
      <c r="W78" s="13">
        <f t="shared" si="5"/>
        <v>220419000</v>
      </c>
    </row>
    <row r="79" spans="1:23" x14ac:dyDescent="0.25">
      <c r="A79" s="1">
        <v>77</v>
      </c>
      <c r="B79" s="1" t="str">
        <f t="shared" si="3"/>
        <v>Provinsi Sumatera Barat</v>
      </c>
      <c r="C79" s="3" t="s">
        <v>85</v>
      </c>
      <c r="D79" s="6"/>
      <c r="E79" s="6"/>
      <c r="F79" s="6"/>
      <c r="G79" s="6"/>
      <c r="H79" s="6"/>
      <c r="I79" s="6"/>
      <c r="J79" s="6">
        <v>242242130</v>
      </c>
      <c r="K79" s="6">
        <v>238383130</v>
      </c>
      <c r="L79" s="6"/>
      <c r="M79" s="6"/>
      <c r="N79" s="6"/>
      <c r="O79" s="6"/>
      <c r="P79" s="6"/>
      <c r="Q79" s="6"/>
      <c r="R79" s="6"/>
      <c r="S79" s="21"/>
      <c r="T79" s="21"/>
      <c r="U79" s="21"/>
      <c r="V79" s="13">
        <f t="shared" si="4"/>
        <v>242242130</v>
      </c>
      <c r="W79" s="13">
        <f t="shared" si="5"/>
        <v>238383130</v>
      </c>
    </row>
    <row r="80" spans="1:23" x14ac:dyDescent="0.25">
      <c r="A80" s="1">
        <v>78</v>
      </c>
      <c r="B80" s="1" t="str">
        <f t="shared" si="3"/>
        <v>Provinsi Sumatera Barat</v>
      </c>
      <c r="C80" s="3" t="s">
        <v>86</v>
      </c>
      <c r="D80" s="6"/>
      <c r="E80" s="6"/>
      <c r="F80" s="6"/>
      <c r="G80" s="6"/>
      <c r="H80" s="6"/>
      <c r="I80" s="6"/>
      <c r="J80" s="6">
        <v>238090000</v>
      </c>
      <c r="K80" s="6">
        <v>238090000</v>
      </c>
      <c r="L80" s="6"/>
      <c r="M80" s="6"/>
      <c r="N80" s="6"/>
      <c r="O80" s="6"/>
      <c r="P80" s="6"/>
      <c r="Q80" s="6"/>
      <c r="R80" s="6"/>
      <c r="S80" s="21"/>
      <c r="T80" s="21"/>
      <c r="U80" s="21"/>
      <c r="V80" s="13">
        <f t="shared" si="4"/>
        <v>238090000</v>
      </c>
      <c r="W80" s="13">
        <f t="shared" si="5"/>
        <v>238090000</v>
      </c>
    </row>
    <row r="81" spans="1:23" x14ac:dyDescent="0.25">
      <c r="A81" s="1">
        <v>79</v>
      </c>
      <c r="B81" s="1" t="str">
        <f t="shared" si="3"/>
        <v>Provinsi Kepulauan Riau</v>
      </c>
      <c r="C81" s="3" t="s">
        <v>87</v>
      </c>
      <c r="D81" s="6"/>
      <c r="E81" s="6"/>
      <c r="F81" s="6"/>
      <c r="G81" s="6"/>
      <c r="H81" s="6"/>
      <c r="I81" s="6"/>
      <c r="J81" s="6">
        <v>1397020000</v>
      </c>
      <c r="K81" s="6">
        <v>1397020000</v>
      </c>
      <c r="L81" s="6"/>
      <c r="M81" s="6">
        <v>550000000</v>
      </c>
      <c r="N81" s="6">
        <v>425220900</v>
      </c>
      <c r="O81" s="6"/>
      <c r="P81" s="6"/>
      <c r="Q81" s="6"/>
      <c r="R81" s="6"/>
      <c r="S81" s="21"/>
      <c r="T81" s="21"/>
      <c r="U81" s="21"/>
      <c r="V81" s="13">
        <f t="shared" si="4"/>
        <v>1947020000</v>
      </c>
      <c r="W81" s="13">
        <f t="shared" si="5"/>
        <v>1822240900</v>
      </c>
    </row>
    <row r="82" spans="1:23" x14ac:dyDescent="0.25">
      <c r="A82" s="1">
        <v>80</v>
      </c>
      <c r="B82" s="1" t="str">
        <f t="shared" si="3"/>
        <v>Provinsi Kepulauan Riau</v>
      </c>
      <c r="C82" s="3" t="s">
        <v>88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21"/>
      <c r="T82" s="21"/>
      <c r="U82" s="21"/>
      <c r="V82" s="13">
        <f t="shared" si="4"/>
        <v>0</v>
      </c>
      <c r="W82" s="13">
        <f t="shared" si="5"/>
        <v>0</v>
      </c>
    </row>
    <row r="83" spans="1:23" x14ac:dyDescent="0.25">
      <c r="A83" s="1">
        <v>81</v>
      </c>
      <c r="B83" s="1" t="str">
        <f t="shared" si="3"/>
        <v>Provinsi Kepulauan Riau</v>
      </c>
      <c r="C83" s="3" t="s">
        <v>89</v>
      </c>
      <c r="D83" s="6"/>
      <c r="E83" s="6"/>
      <c r="F83" s="6"/>
      <c r="G83" s="6"/>
      <c r="H83" s="6"/>
      <c r="I83" s="6"/>
      <c r="J83" s="6">
        <v>242390339</v>
      </c>
      <c r="K83" s="6">
        <v>177796894</v>
      </c>
      <c r="L83" s="6"/>
      <c r="M83" s="6"/>
      <c r="N83" s="6"/>
      <c r="O83" s="6"/>
      <c r="P83" s="6"/>
      <c r="Q83" s="6"/>
      <c r="R83" s="6"/>
      <c r="S83" s="21"/>
      <c r="T83" s="21"/>
      <c r="U83" s="21"/>
      <c r="V83" s="13">
        <f t="shared" si="4"/>
        <v>242390339</v>
      </c>
      <c r="W83" s="13">
        <f t="shared" si="5"/>
        <v>177796894</v>
      </c>
    </row>
    <row r="84" spans="1:23" x14ac:dyDescent="0.25">
      <c r="A84" s="1">
        <v>82</v>
      </c>
      <c r="B84" s="1" t="str">
        <f t="shared" si="3"/>
        <v>Provinsi Kepulauan Riau</v>
      </c>
      <c r="C84" s="3" t="s">
        <v>90</v>
      </c>
      <c r="D84" s="6"/>
      <c r="E84" s="6"/>
      <c r="F84" s="6"/>
      <c r="G84" s="6"/>
      <c r="H84" s="6"/>
      <c r="I84" s="6"/>
      <c r="J84" s="6">
        <v>616677572</v>
      </c>
      <c r="K84" s="6">
        <v>595929650</v>
      </c>
      <c r="L84" s="6"/>
      <c r="M84" s="6"/>
      <c r="N84" s="6"/>
      <c r="O84" s="6"/>
      <c r="P84" s="6"/>
      <c r="Q84" s="6"/>
      <c r="R84" s="6"/>
      <c r="S84" s="21"/>
      <c r="T84" s="21"/>
      <c r="U84" s="21"/>
      <c r="V84" s="13">
        <f t="shared" si="4"/>
        <v>616677572</v>
      </c>
      <c r="W84" s="13">
        <f t="shared" si="5"/>
        <v>595929650</v>
      </c>
    </row>
    <row r="85" spans="1:23" x14ac:dyDescent="0.25">
      <c r="A85" s="1">
        <v>83</v>
      </c>
      <c r="B85" s="1" t="str">
        <f t="shared" si="3"/>
        <v>Provinsi Kepulauan Riau</v>
      </c>
      <c r="C85" s="3" t="s">
        <v>91</v>
      </c>
      <c r="D85" s="6"/>
      <c r="E85" s="6"/>
      <c r="F85" s="6"/>
      <c r="G85" s="6"/>
      <c r="H85" s="6"/>
      <c r="I85" s="6"/>
      <c r="J85" s="6">
        <v>3124508000</v>
      </c>
      <c r="K85" s="6">
        <v>1717995231</v>
      </c>
      <c r="L85" s="6"/>
      <c r="M85" s="6"/>
      <c r="N85" s="6"/>
      <c r="O85" s="6"/>
      <c r="P85" s="6"/>
      <c r="Q85" s="6"/>
      <c r="R85" s="6"/>
      <c r="S85" s="21"/>
      <c r="T85" s="21"/>
      <c r="U85" s="21"/>
      <c r="V85" s="13">
        <f t="shared" si="4"/>
        <v>3124508000</v>
      </c>
      <c r="W85" s="13">
        <f t="shared" si="5"/>
        <v>1717995231</v>
      </c>
    </row>
    <row r="86" spans="1:23" x14ac:dyDescent="0.25">
      <c r="A86" s="1">
        <v>84</v>
      </c>
      <c r="B86" s="1" t="str">
        <f t="shared" si="3"/>
        <v>Provinsi Kepulauan Riau</v>
      </c>
      <c r="C86" s="3" t="s">
        <v>92</v>
      </c>
      <c r="D86" s="6"/>
      <c r="E86" s="6"/>
      <c r="F86" s="6"/>
      <c r="G86" s="6"/>
      <c r="H86" s="6"/>
      <c r="I86" s="6"/>
      <c r="J86" s="6">
        <v>333025000</v>
      </c>
      <c r="K86" s="6">
        <v>310424259</v>
      </c>
      <c r="L86" s="6"/>
      <c r="M86" s="6"/>
      <c r="N86" s="6"/>
      <c r="O86" s="6"/>
      <c r="P86" s="6"/>
      <c r="Q86" s="6"/>
      <c r="R86" s="6"/>
      <c r="S86" s="21"/>
      <c r="T86" s="21"/>
      <c r="U86" s="21"/>
      <c r="V86" s="13">
        <f t="shared" si="4"/>
        <v>333025000</v>
      </c>
      <c r="W86" s="13">
        <f t="shared" si="5"/>
        <v>310424259</v>
      </c>
    </row>
    <row r="87" spans="1:23" x14ac:dyDescent="0.25">
      <c r="A87" s="1">
        <v>85</v>
      </c>
      <c r="B87" s="1" t="str">
        <f t="shared" si="3"/>
        <v>Provinsi Kepulauan Riau</v>
      </c>
      <c r="C87" s="3" t="s">
        <v>93</v>
      </c>
      <c r="D87" s="6"/>
      <c r="E87" s="6"/>
      <c r="F87" s="6"/>
      <c r="G87" s="6"/>
      <c r="H87" s="6"/>
      <c r="I87" s="6"/>
      <c r="J87" s="6">
        <v>226182750</v>
      </c>
      <c r="K87" s="6">
        <v>202422400</v>
      </c>
      <c r="L87" s="6"/>
      <c r="M87" s="6"/>
      <c r="N87" s="6"/>
      <c r="O87" s="6"/>
      <c r="P87" s="6"/>
      <c r="Q87" s="6"/>
      <c r="R87" s="6"/>
      <c r="S87" s="21"/>
      <c r="T87" s="21"/>
      <c r="U87" s="21"/>
      <c r="V87" s="13">
        <f t="shared" si="4"/>
        <v>226182750</v>
      </c>
      <c r="W87" s="13">
        <f t="shared" si="5"/>
        <v>202422400</v>
      </c>
    </row>
    <row r="88" spans="1:23" x14ac:dyDescent="0.25">
      <c r="A88" s="1">
        <v>86</v>
      </c>
      <c r="B88" s="1" t="str">
        <f t="shared" si="3"/>
        <v>Provinsi Kepulauan Riau</v>
      </c>
      <c r="C88" s="3" t="s">
        <v>94</v>
      </c>
      <c r="D88" s="6"/>
      <c r="E88" s="6"/>
      <c r="F88" s="6"/>
      <c r="G88" s="6"/>
      <c r="H88" s="6"/>
      <c r="I88" s="6"/>
      <c r="J88" s="6">
        <v>215000000</v>
      </c>
      <c r="K88" s="6">
        <v>213259800</v>
      </c>
      <c r="L88" s="6"/>
      <c r="M88" s="6"/>
      <c r="N88" s="6"/>
      <c r="O88" s="6"/>
      <c r="P88" s="6"/>
      <c r="Q88" s="6"/>
      <c r="R88" s="6"/>
      <c r="S88" s="21"/>
      <c r="T88" s="21"/>
      <c r="U88" s="21"/>
      <c r="V88" s="13">
        <f t="shared" si="4"/>
        <v>215000000</v>
      </c>
      <c r="W88" s="13">
        <f t="shared" si="5"/>
        <v>213259800</v>
      </c>
    </row>
    <row r="89" spans="1:23" x14ac:dyDescent="0.25">
      <c r="A89" s="1">
        <v>87</v>
      </c>
      <c r="B89" s="1" t="str">
        <f t="shared" si="3"/>
        <v>Provinsi Jambi</v>
      </c>
      <c r="C89" s="3" t="s">
        <v>95</v>
      </c>
      <c r="D89" s="6">
        <v>1093734000</v>
      </c>
      <c r="E89" s="6">
        <v>1057461000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21"/>
      <c r="T89" s="21"/>
      <c r="U89" s="21"/>
      <c r="V89" s="13">
        <f t="shared" si="4"/>
        <v>1093734000</v>
      </c>
      <c r="W89" s="13">
        <f t="shared" si="5"/>
        <v>1057461000</v>
      </c>
    </row>
    <row r="90" spans="1:23" x14ac:dyDescent="0.25">
      <c r="A90" s="1">
        <v>88</v>
      </c>
      <c r="B90" s="1" t="str">
        <f t="shared" si="3"/>
        <v>Provinsi Jambi</v>
      </c>
      <c r="C90" s="3" t="s">
        <v>96</v>
      </c>
      <c r="D90" s="6"/>
      <c r="E90" s="6"/>
      <c r="F90" s="6"/>
      <c r="G90" s="6"/>
      <c r="H90" s="6"/>
      <c r="I90" s="6"/>
      <c r="J90" s="6">
        <v>295999000</v>
      </c>
      <c r="K90" s="6">
        <v>278106534</v>
      </c>
      <c r="L90" s="6"/>
      <c r="M90" s="6"/>
      <c r="N90" s="6"/>
      <c r="O90" s="6"/>
      <c r="P90" s="6"/>
      <c r="Q90" s="6"/>
      <c r="R90" s="6"/>
      <c r="S90" s="21"/>
      <c r="T90" s="21"/>
      <c r="U90" s="21"/>
      <c r="V90" s="13">
        <f t="shared" si="4"/>
        <v>295999000</v>
      </c>
      <c r="W90" s="13">
        <f t="shared" si="5"/>
        <v>278106534</v>
      </c>
    </row>
    <row r="91" spans="1:23" x14ac:dyDescent="0.25">
      <c r="A91" s="1">
        <v>89</v>
      </c>
      <c r="B91" s="1" t="str">
        <f t="shared" si="3"/>
        <v>Provinsi Jambi</v>
      </c>
      <c r="C91" s="3" t="s">
        <v>97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21"/>
      <c r="T91" s="21"/>
      <c r="U91" s="21"/>
      <c r="V91" s="13">
        <f t="shared" si="4"/>
        <v>0</v>
      </c>
      <c r="W91" s="13">
        <f t="shared" si="5"/>
        <v>0</v>
      </c>
    </row>
    <row r="92" spans="1:23" x14ac:dyDescent="0.25">
      <c r="A92" s="1">
        <v>90</v>
      </c>
      <c r="B92" s="1" t="str">
        <f t="shared" si="3"/>
        <v>Provinsi Jambi</v>
      </c>
      <c r="C92" s="3" t="s">
        <v>98</v>
      </c>
      <c r="D92" s="6">
        <v>2876110000</v>
      </c>
      <c r="E92" s="6">
        <v>2799979638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21"/>
      <c r="T92" s="21"/>
      <c r="U92" s="21"/>
      <c r="V92" s="13">
        <f t="shared" si="4"/>
        <v>2876110000</v>
      </c>
      <c r="W92" s="13">
        <f t="shared" si="5"/>
        <v>2799979638</v>
      </c>
    </row>
    <row r="93" spans="1:23" x14ac:dyDescent="0.25">
      <c r="A93" s="1">
        <v>91</v>
      </c>
      <c r="B93" s="1" t="str">
        <f t="shared" si="3"/>
        <v>Provinsi Jambi</v>
      </c>
      <c r="C93" s="3" t="s">
        <v>99</v>
      </c>
      <c r="D93" s="6">
        <v>455567523.60000002</v>
      </c>
      <c r="E93" s="6">
        <v>449041000</v>
      </c>
      <c r="F93" s="6"/>
      <c r="G93" s="6"/>
      <c r="H93" s="6"/>
      <c r="I93" s="6"/>
      <c r="J93" s="6">
        <v>1508960976.4000001</v>
      </c>
      <c r="K93" s="6">
        <v>1482321017</v>
      </c>
      <c r="L93" s="6"/>
      <c r="M93" s="6"/>
      <c r="N93" s="6"/>
      <c r="O93" s="6"/>
      <c r="P93" s="6"/>
      <c r="Q93" s="6"/>
      <c r="R93" s="6"/>
      <c r="S93" s="21"/>
      <c r="T93" s="21"/>
      <c r="U93" s="21"/>
      <c r="V93" s="13">
        <f t="shared" si="4"/>
        <v>1964528500</v>
      </c>
      <c r="W93" s="13">
        <f t="shared" si="5"/>
        <v>1931362017</v>
      </c>
    </row>
    <row r="94" spans="1:23" x14ac:dyDescent="0.25">
      <c r="A94" s="1">
        <v>92</v>
      </c>
      <c r="B94" s="1" t="str">
        <f t="shared" si="3"/>
        <v>Provinsi Jambi</v>
      </c>
      <c r="C94" s="3" t="s">
        <v>100</v>
      </c>
      <c r="D94" s="6"/>
      <c r="E94" s="6"/>
      <c r="F94" s="6"/>
      <c r="G94" s="6"/>
      <c r="H94" s="6"/>
      <c r="I94" s="6"/>
      <c r="J94" s="6">
        <v>329560154</v>
      </c>
      <c r="K94" s="6">
        <v>327614000</v>
      </c>
      <c r="L94" s="6"/>
      <c r="M94" s="6"/>
      <c r="N94" s="6"/>
      <c r="O94" s="6"/>
      <c r="P94" s="6"/>
      <c r="Q94" s="6"/>
      <c r="R94" s="6"/>
      <c r="S94" s="21"/>
      <c r="T94" s="21"/>
      <c r="U94" s="21"/>
      <c r="V94" s="13">
        <f t="shared" si="4"/>
        <v>329560154</v>
      </c>
      <c r="W94" s="13">
        <f t="shared" si="5"/>
        <v>327614000</v>
      </c>
    </row>
    <row r="95" spans="1:23" x14ac:dyDescent="0.25">
      <c r="A95" s="1">
        <v>93</v>
      </c>
      <c r="B95" s="1" t="str">
        <f t="shared" si="3"/>
        <v>Provinsi Jambi</v>
      </c>
      <c r="C95" s="3" t="s">
        <v>101</v>
      </c>
      <c r="D95" s="6"/>
      <c r="E95" s="6"/>
      <c r="F95" s="6"/>
      <c r="G95" s="6"/>
      <c r="H95" s="6"/>
      <c r="I95" s="6"/>
      <c r="J95" s="6">
        <v>305084000</v>
      </c>
      <c r="K95" s="6">
        <v>20000000</v>
      </c>
      <c r="L95" s="6"/>
      <c r="M95" s="6"/>
      <c r="N95" s="6"/>
      <c r="O95" s="6"/>
      <c r="P95" s="6"/>
      <c r="Q95" s="6"/>
      <c r="R95" s="6"/>
      <c r="S95" s="21"/>
      <c r="T95" s="21"/>
      <c r="U95" s="21"/>
      <c r="V95" s="13">
        <f t="shared" si="4"/>
        <v>305084000</v>
      </c>
      <c r="W95" s="13">
        <f t="shared" si="5"/>
        <v>20000000</v>
      </c>
    </row>
    <row r="96" spans="1:23" x14ac:dyDescent="0.25">
      <c r="A96" s="1">
        <v>94</v>
      </c>
      <c r="B96" s="1" t="str">
        <f t="shared" si="3"/>
        <v>Provinsi Jambi</v>
      </c>
      <c r="C96" s="3" t="s">
        <v>102</v>
      </c>
      <c r="D96" s="6"/>
      <c r="E96" s="6"/>
      <c r="F96" s="6"/>
      <c r="G96" s="6"/>
      <c r="H96" s="6"/>
      <c r="I96" s="6"/>
      <c r="J96" s="6">
        <v>275283250</v>
      </c>
      <c r="K96" s="6">
        <v>229724250</v>
      </c>
      <c r="L96" s="6"/>
      <c r="M96" s="6"/>
      <c r="N96" s="6"/>
      <c r="O96" s="6"/>
      <c r="P96" s="6"/>
      <c r="Q96" s="6"/>
      <c r="R96" s="6"/>
      <c r="S96" s="21"/>
      <c r="T96" s="21"/>
      <c r="U96" s="21"/>
      <c r="V96" s="13">
        <f t="shared" si="4"/>
        <v>275283250</v>
      </c>
      <c r="W96" s="13">
        <f t="shared" si="5"/>
        <v>229724250</v>
      </c>
    </row>
    <row r="97" spans="1:23" x14ac:dyDescent="0.25">
      <c r="A97" s="1">
        <v>95</v>
      </c>
      <c r="B97" s="1" t="str">
        <f t="shared" si="3"/>
        <v>Provinsi Jambi</v>
      </c>
      <c r="C97" s="3" t="s">
        <v>103</v>
      </c>
      <c r="D97" s="6"/>
      <c r="E97" s="6"/>
      <c r="F97" s="6"/>
      <c r="G97" s="6"/>
      <c r="H97" s="6"/>
      <c r="I97" s="6"/>
      <c r="J97" s="6">
        <v>90494581</v>
      </c>
      <c r="K97" s="6">
        <v>90494581</v>
      </c>
      <c r="L97" s="6"/>
      <c r="M97" s="6"/>
      <c r="N97" s="6"/>
      <c r="O97" s="6"/>
      <c r="P97" s="6"/>
      <c r="Q97" s="6"/>
      <c r="R97" s="6"/>
      <c r="S97" s="21"/>
      <c r="T97" s="21"/>
      <c r="U97" s="21"/>
      <c r="V97" s="13">
        <f t="shared" si="4"/>
        <v>90494581</v>
      </c>
      <c r="W97" s="13">
        <f t="shared" si="5"/>
        <v>90494581</v>
      </c>
    </row>
    <row r="98" spans="1:23" x14ac:dyDescent="0.25">
      <c r="A98" s="1">
        <v>96</v>
      </c>
      <c r="B98" s="1" t="str">
        <f t="shared" si="3"/>
        <v>Provinsi Jambi</v>
      </c>
      <c r="C98" s="3" t="s">
        <v>104</v>
      </c>
      <c r="D98" s="6"/>
      <c r="E98" s="6"/>
      <c r="F98" s="6"/>
      <c r="G98" s="6"/>
      <c r="H98" s="6"/>
      <c r="I98" s="6"/>
      <c r="J98" s="6">
        <v>392288829</v>
      </c>
      <c r="K98" s="6">
        <v>278854158</v>
      </c>
      <c r="L98" s="6"/>
      <c r="M98" s="6"/>
      <c r="N98" s="6"/>
      <c r="O98" s="6"/>
      <c r="P98" s="6"/>
      <c r="Q98" s="6"/>
      <c r="R98" s="6"/>
      <c r="S98" s="21"/>
      <c r="T98" s="21"/>
      <c r="U98" s="21"/>
      <c r="V98" s="13">
        <f t="shared" si="4"/>
        <v>392288829</v>
      </c>
      <c r="W98" s="13">
        <f t="shared" si="5"/>
        <v>278854158</v>
      </c>
    </row>
    <row r="99" spans="1:23" x14ac:dyDescent="0.25">
      <c r="A99" s="1">
        <v>97</v>
      </c>
      <c r="B99" s="1" t="str">
        <f t="shared" si="3"/>
        <v>Provinsi Jambi</v>
      </c>
      <c r="C99" s="3" t="s">
        <v>105</v>
      </c>
      <c r="D99" s="6"/>
      <c r="E99" s="6"/>
      <c r="F99" s="6"/>
      <c r="G99" s="6"/>
      <c r="H99" s="6"/>
      <c r="I99" s="6"/>
      <c r="J99" s="6">
        <v>258160000</v>
      </c>
      <c r="K99" s="6">
        <v>133545998</v>
      </c>
      <c r="L99" s="6"/>
      <c r="M99" s="6"/>
      <c r="N99" s="6"/>
      <c r="O99" s="6"/>
      <c r="P99" s="6"/>
      <c r="Q99" s="6"/>
      <c r="R99" s="6"/>
      <c r="S99" s="21"/>
      <c r="T99" s="21"/>
      <c r="U99" s="21"/>
      <c r="V99" s="13">
        <f t="shared" si="4"/>
        <v>258160000</v>
      </c>
      <c r="W99" s="13">
        <f t="shared" si="5"/>
        <v>133545998</v>
      </c>
    </row>
    <row r="100" spans="1:23" x14ac:dyDescent="0.25">
      <c r="A100" s="1">
        <v>98</v>
      </c>
      <c r="B100" s="1" t="str">
        <f t="shared" si="3"/>
        <v>Provinsi Jambi</v>
      </c>
      <c r="C100" s="3" t="s">
        <v>106</v>
      </c>
      <c r="D100" s="6">
        <v>517295845</v>
      </c>
      <c r="E100" s="6">
        <v>463558754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21"/>
      <c r="T100" s="21"/>
      <c r="U100" s="21"/>
      <c r="V100" s="13">
        <f t="shared" si="4"/>
        <v>517295845</v>
      </c>
      <c r="W100" s="13">
        <f t="shared" si="5"/>
        <v>463558754</v>
      </c>
    </row>
    <row r="101" spans="1:23" x14ac:dyDescent="0.25">
      <c r="A101" s="1">
        <v>99</v>
      </c>
      <c r="B101" s="1" t="str">
        <f t="shared" si="3"/>
        <v>Provinsi Sumatera Selatan</v>
      </c>
      <c r="C101" s="3" t="s">
        <v>107</v>
      </c>
      <c r="D101" s="6">
        <v>879359300</v>
      </c>
      <c r="E101" s="6">
        <v>718326450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21"/>
      <c r="T101" s="21"/>
      <c r="U101" s="21"/>
      <c r="V101" s="13">
        <f t="shared" si="4"/>
        <v>879359300</v>
      </c>
      <c r="W101" s="13">
        <f t="shared" si="5"/>
        <v>718326450</v>
      </c>
    </row>
    <row r="102" spans="1:23" x14ac:dyDescent="0.25">
      <c r="A102" s="1">
        <v>100</v>
      </c>
      <c r="B102" s="1" t="str">
        <f t="shared" si="3"/>
        <v>Provinsi Sumatera Selatan</v>
      </c>
      <c r="C102" s="3" t="s">
        <v>108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21"/>
      <c r="T102" s="21"/>
      <c r="U102" s="21"/>
      <c r="V102" s="13">
        <f t="shared" si="4"/>
        <v>0</v>
      </c>
      <c r="W102" s="13">
        <f t="shared" si="5"/>
        <v>0</v>
      </c>
    </row>
    <row r="103" spans="1:23" x14ac:dyDescent="0.25">
      <c r="A103" s="1">
        <v>101</v>
      </c>
      <c r="B103" s="1" t="str">
        <f t="shared" si="3"/>
        <v>Provinsi Sumatera Selatan</v>
      </c>
      <c r="C103" s="3" t="s">
        <v>109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21"/>
      <c r="T103" s="21"/>
      <c r="U103" s="21"/>
      <c r="V103" s="13">
        <f t="shared" si="4"/>
        <v>0</v>
      </c>
      <c r="W103" s="13">
        <f t="shared" si="5"/>
        <v>0</v>
      </c>
    </row>
    <row r="104" spans="1:23" x14ac:dyDescent="0.25">
      <c r="A104" s="1">
        <v>102</v>
      </c>
      <c r="B104" s="1" t="str">
        <f t="shared" si="3"/>
        <v>Provinsi Sumatera Selatan</v>
      </c>
      <c r="C104" s="3" t="s">
        <v>110</v>
      </c>
      <c r="D104" s="6"/>
      <c r="E104" s="6"/>
      <c r="F104" s="6"/>
      <c r="G104" s="6"/>
      <c r="H104" s="6"/>
      <c r="I104" s="6"/>
      <c r="J104" s="6">
        <v>310161000</v>
      </c>
      <c r="K104" s="6">
        <v>308945000</v>
      </c>
      <c r="L104" s="6"/>
      <c r="M104" s="6"/>
      <c r="N104" s="6"/>
      <c r="O104" s="6"/>
      <c r="P104" s="6"/>
      <c r="Q104" s="6"/>
      <c r="R104" s="6"/>
      <c r="S104" s="21"/>
      <c r="T104" s="21"/>
      <c r="U104" s="21"/>
      <c r="V104" s="13">
        <f t="shared" si="4"/>
        <v>310161000</v>
      </c>
      <c r="W104" s="13">
        <f t="shared" si="5"/>
        <v>308945000</v>
      </c>
    </row>
    <row r="105" spans="1:23" x14ac:dyDescent="0.25">
      <c r="A105" s="1">
        <v>103</v>
      </c>
      <c r="B105" s="1" t="str">
        <f t="shared" si="3"/>
        <v>Provinsi Sumatera Selatan</v>
      </c>
      <c r="C105" s="3" t="s">
        <v>111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>
        <v>54267599</v>
      </c>
      <c r="Q105" s="6">
        <v>53963000</v>
      </c>
      <c r="R105" s="6"/>
      <c r="S105" s="21"/>
      <c r="T105" s="21"/>
      <c r="U105" s="21"/>
      <c r="V105" s="13">
        <f t="shared" si="4"/>
        <v>54267599</v>
      </c>
      <c r="W105" s="13">
        <f t="shared" si="5"/>
        <v>53963000</v>
      </c>
    </row>
    <row r="106" spans="1:23" x14ac:dyDescent="0.25">
      <c r="A106" s="1">
        <v>104</v>
      </c>
      <c r="B106" s="1" t="str">
        <f t="shared" si="3"/>
        <v>Provinsi Sumatera Selatan</v>
      </c>
      <c r="C106" s="3" t="s">
        <v>112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21"/>
      <c r="T106" s="21"/>
      <c r="U106" s="21"/>
      <c r="V106" s="13">
        <f t="shared" si="4"/>
        <v>0</v>
      </c>
      <c r="W106" s="13">
        <f t="shared" si="5"/>
        <v>0</v>
      </c>
    </row>
    <row r="107" spans="1:23" x14ac:dyDescent="0.25">
      <c r="A107" s="1">
        <v>105</v>
      </c>
      <c r="B107" s="1" t="str">
        <f t="shared" si="3"/>
        <v>Provinsi Sumatera Selatan</v>
      </c>
      <c r="C107" s="3" t="s">
        <v>113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21"/>
      <c r="T107" s="21"/>
      <c r="U107" s="21"/>
      <c r="V107" s="13">
        <f t="shared" si="4"/>
        <v>0</v>
      </c>
      <c r="W107" s="13">
        <f t="shared" si="5"/>
        <v>0</v>
      </c>
    </row>
    <row r="108" spans="1:23" x14ac:dyDescent="0.25">
      <c r="A108" s="1">
        <v>106</v>
      </c>
      <c r="B108" s="1" t="str">
        <f t="shared" si="3"/>
        <v>Provinsi Sumatera Selatan</v>
      </c>
      <c r="C108" s="3" t="s">
        <v>114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21"/>
      <c r="T108" s="21"/>
      <c r="U108" s="21"/>
      <c r="V108" s="13">
        <f t="shared" si="4"/>
        <v>0</v>
      </c>
      <c r="W108" s="13">
        <f t="shared" si="5"/>
        <v>0</v>
      </c>
    </row>
    <row r="109" spans="1:23" x14ac:dyDescent="0.25">
      <c r="A109" s="1">
        <v>107</v>
      </c>
      <c r="B109" s="1" t="str">
        <f t="shared" si="3"/>
        <v>Provinsi Sumatera Selatan</v>
      </c>
      <c r="C109" s="3" t="s">
        <v>115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21"/>
      <c r="T109" s="21"/>
      <c r="U109" s="21"/>
      <c r="V109" s="13">
        <f t="shared" si="4"/>
        <v>0</v>
      </c>
      <c r="W109" s="13">
        <f t="shared" si="5"/>
        <v>0</v>
      </c>
    </row>
    <row r="110" spans="1:23" x14ac:dyDescent="0.25">
      <c r="A110" s="1">
        <v>108</v>
      </c>
      <c r="B110" s="1" t="str">
        <f t="shared" si="3"/>
        <v>Provinsi Sumatera Selatan</v>
      </c>
      <c r="C110" s="3" t="s">
        <v>116</v>
      </c>
      <c r="D110" s="6"/>
      <c r="E110" s="6"/>
      <c r="F110" s="6"/>
      <c r="G110" s="6"/>
      <c r="H110" s="6"/>
      <c r="I110" s="6"/>
      <c r="J110" s="6">
        <v>160815000</v>
      </c>
      <c r="K110" s="6">
        <v>150107000</v>
      </c>
      <c r="L110" s="6"/>
      <c r="M110" s="6"/>
      <c r="N110" s="6"/>
      <c r="O110" s="6"/>
      <c r="P110" s="6"/>
      <c r="Q110" s="6"/>
      <c r="R110" s="6"/>
      <c r="S110" s="21"/>
      <c r="T110" s="21"/>
      <c r="U110" s="21"/>
      <c r="V110" s="13">
        <f t="shared" si="4"/>
        <v>160815000</v>
      </c>
      <c r="W110" s="13">
        <f t="shared" si="5"/>
        <v>150107000</v>
      </c>
    </row>
    <row r="111" spans="1:23" x14ac:dyDescent="0.25">
      <c r="A111" s="1">
        <v>109</v>
      </c>
      <c r="B111" s="1" t="str">
        <f t="shared" si="3"/>
        <v>Provinsi Sumatera Selatan</v>
      </c>
      <c r="C111" s="3" t="s">
        <v>117</v>
      </c>
      <c r="D111" s="6"/>
      <c r="E111" s="6"/>
      <c r="F111" s="6"/>
      <c r="G111" s="6"/>
      <c r="H111" s="6"/>
      <c r="I111" s="6"/>
      <c r="J111" s="6">
        <v>35161000</v>
      </c>
      <c r="K111" s="6">
        <v>5911000</v>
      </c>
      <c r="L111" s="6"/>
      <c r="M111" s="6"/>
      <c r="N111" s="6"/>
      <c r="O111" s="6"/>
      <c r="P111" s="6"/>
      <c r="Q111" s="6"/>
      <c r="R111" s="6"/>
      <c r="S111" s="21"/>
      <c r="T111" s="21"/>
      <c r="U111" s="21"/>
      <c r="V111" s="13">
        <f t="shared" si="4"/>
        <v>35161000</v>
      </c>
      <c r="W111" s="13">
        <f t="shared" si="5"/>
        <v>5911000</v>
      </c>
    </row>
    <row r="112" spans="1:23" x14ac:dyDescent="0.25">
      <c r="A112" s="1">
        <v>110</v>
      </c>
      <c r="B112" s="1" t="str">
        <f t="shared" si="3"/>
        <v>Provinsi Sumatera Selatan</v>
      </c>
      <c r="C112" s="3" t="s">
        <v>118</v>
      </c>
      <c r="D112" s="6"/>
      <c r="E112" s="6"/>
      <c r="F112" s="6"/>
      <c r="G112" s="6"/>
      <c r="H112" s="6"/>
      <c r="I112" s="6"/>
      <c r="J112" s="6">
        <v>167384000</v>
      </c>
      <c r="K112" s="6">
        <v>52013500</v>
      </c>
      <c r="L112" s="6"/>
      <c r="M112" s="6"/>
      <c r="N112" s="6"/>
      <c r="O112" s="6"/>
      <c r="P112" s="6"/>
      <c r="Q112" s="6"/>
      <c r="R112" s="6"/>
      <c r="S112" s="21"/>
      <c r="T112" s="21"/>
      <c r="U112" s="21"/>
      <c r="V112" s="13">
        <f t="shared" si="4"/>
        <v>167384000</v>
      </c>
      <c r="W112" s="13">
        <f t="shared" si="5"/>
        <v>52013500</v>
      </c>
    </row>
    <row r="113" spans="1:23" x14ac:dyDescent="0.25">
      <c r="A113" s="1">
        <v>111</v>
      </c>
      <c r="B113" s="1" t="str">
        <f t="shared" si="3"/>
        <v>Provinsi Sumatera Selatan</v>
      </c>
      <c r="C113" s="3" t="s">
        <v>119</v>
      </c>
      <c r="D113" s="6"/>
      <c r="E113" s="6"/>
      <c r="F113" s="6"/>
      <c r="G113" s="6"/>
      <c r="H113" s="6"/>
      <c r="I113" s="6"/>
      <c r="J113" s="6">
        <v>438507113</v>
      </c>
      <c r="K113" s="6">
        <v>417565000</v>
      </c>
      <c r="L113" s="6"/>
      <c r="M113" s="6"/>
      <c r="N113" s="6"/>
      <c r="O113" s="6"/>
      <c r="P113" s="6"/>
      <c r="Q113" s="6"/>
      <c r="R113" s="6"/>
      <c r="S113" s="21"/>
      <c r="T113" s="21"/>
      <c r="U113" s="21"/>
      <c r="V113" s="13">
        <f t="shared" si="4"/>
        <v>438507113</v>
      </c>
      <c r="W113" s="13">
        <f t="shared" si="5"/>
        <v>417565000</v>
      </c>
    </row>
    <row r="114" spans="1:23" x14ac:dyDescent="0.25">
      <c r="A114" s="1">
        <v>112</v>
      </c>
      <c r="B114" s="1" t="str">
        <f t="shared" si="3"/>
        <v>Provinsi Sumatera Selatan</v>
      </c>
      <c r="C114" s="3" t="s">
        <v>120</v>
      </c>
      <c r="D114" s="6">
        <f>SUM([2]Sheet1!$C$21:$C$26)</f>
        <v>423292117</v>
      </c>
      <c r="E114" s="6">
        <f>SUM([2]Sheet1!$D$21:$D$26)</f>
        <v>420042000</v>
      </c>
      <c r="F114" s="6"/>
      <c r="G114" s="6"/>
      <c r="H114" s="6"/>
      <c r="I114" s="6"/>
      <c r="J114" s="6">
        <f>SUM([2]Sheet1!$C$28:$C$31)</f>
        <v>331025000</v>
      </c>
      <c r="K114" s="6">
        <f>SUM([2]Sheet1!$D$28:$D$31)</f>
        <v>254615000</v>
      </c>
      <c r="L114" s="6"/>
      <c r="M114" s="6"/>
      <c r="N114" s="6"/>
      <c r="O114" s="6"/>
      <c r="P114" s="6"/>
      <c r="Q114" s="6"/>
      <c r="R114" s="6"/>
      <c r="S114" s="21"/>
      <c r="T114" s="21"/>
      <c r="U114" s="21"/>
      <c r="V114" s="13">
        <f t="shared" si="4"/>
        <v>754317117</v>
      </c>
      <c r="W114" s="13">
        <f t="shared" si="5"/>
        <v>674657000</v>
      </c>
    </row>
    <row r="115" spans="1:23" x14ac:dyDescent="0.25">
      <c r="A115" s="1">
        <v>113</v>
      </c>
      <c r="B115" s="1" t="str">
        <f t="shared" si="3"/>
        <v>Provinsi Sumatera Selatan</v>
      </c>
      <c r="C115" s="3" t="s">
        <v>121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21"/>
      <c r="T115" s="21"/>
      <c r="U115" s="21"/>
      <c r="V115" s="13">
        <f t="shared" si="4"/>
        <v>0</v>
      </c>
      <c r="W115" s="13">
        <f t="shared" si="5"/>
        <v>0</v>
      </c>
    </row>
    <row r="116" spans="1:23" x14ac:dyDescent="0.25">
      <c r="A116" s="1">
        <v>114</v>
      </c>
      <c r="B116" s="1" t="str">
        <f t="shared" si="3"/>
        <v>Provinsi Sumatera Selatan</v>
      </c>
      <c r="C116" s="3" t="s">
        <v>122</v>
      </c>
      <c r="D116" s="6"/>
      <c r="E116" s="6"/>
      <c r="F116" s="6"/>
      <c r="G116" s="6"/>
      <c r="H116" s="6"/>
      <c r="I116" s="6"/>
      <c r="J116" s="6">
        <v>167384000</v>
      </c>
      <c r="K116" s="6">
        <v>167384000</v>
      </c>
      <c r="L116" s="6"/>
      <c r="M116" s="6"/>
      <c r="N116" s="6"/>
      <c r="O116" s="6"/>
      <c r="P116" s="6"/>
      <c r="Q116" s="6"/>
      <c r="R116" s="6"/>
      <c r="S116" s="21"/>
      <c r="T116" s="21"/>
      <c r="U116" s="21"/>
      <c r="V116" s="13">
        <f t="shared" si="4"/>
        <v>167384000</v>
      </c>
      <c r="W116" s="13">
        <f t="shared" si="5"/>
        <v>167384000</v>
      </c>
    </row>
    <row r="117" spans="1:23" x14ac:dyDescent="0.25">
      <c r="A117" s="1">
        <v>115</v>
      </c>
      <c r="B117" s="1" t="str">
        <f t="shared" si="3"/>
        <v>Provinsi Sumatera Selatan</v>
      </c>
      <c r="C117" s="3" t="s">
        <v>123</v>
      </c>
      <c r="D117" s="6"/>
      <c r="E117" s="6"/>
      <c r="F117" s="6"/>
      <c r="G117" s="6"/>
      <c r="H117" s="6"/>
      <c r="I117" s="6"/>
      <c r="J117" s="6">
        <v>210937700</v>
      </c>
      <c r="K117" s="6">
        <v>210937700</v>
      </c>
      <c r="L117" s="6"/>
      <c r="M117" s="6"/>
      <c r="N117" s="6"/>
      <c r="O117" s="6"/>
      <c r="P117" s="6"/>
      <c r="Q117" s="6"/>
      <c r="R117" s="6"/>
      <c r="S117" s="21"/>
      <c r="T117" s="21"/>
      <c r="U117" s="21"/>
      <c r="V117" s="13">
        <f t="shared" si="4"/>
        <v>210937700</v>
      </c>
      <c r="W117" s="13">
        <f t="shared" si="5"/>
        <v>210937700</v>
      </c>
    </row>
    <row r="118" spans="1:23" x14ac:dyDescent="0.25">
      <c r="A118" s="1">
        <v>116</v>
      </c>
      <c r="B118" s="1" t="str">
        <f t="shared" si="3"/>
        <v>Provinsi Sumatera Selatan</v>
      </c>
      <c r="C118" s="3" t="s">
        <v>124</v>
      </c>
      <c r="D118" s="6"/>
      <c r="E118" s="6"/>
      <c r="F118" s="6"/>
      <c r="G118" s="6"/>
      <c r="H118" s="6"/>
      <c r="I118" s="6"/>
      <c r="J118" s="6">
        <v>145000000</v>
      </c>
      <c r="K118" s="6">
        <v>145000000</v>
      </c>
      <c r="L118" s="6"/>
      <c r="M118" s="6"/>
      <c r="N118" s="6"/>
      <c r="O118" s="6"/>
      <c r="P118" s="6"/>
      <c r="Q118" s="6"/>
      <c r="R118" s="6"/>
      <c r="S118" s="21"/>
      <c r="T118" s="21"/>
      <c r="U118" s="21"/>
      <c r="V118" s="13">
        <f t="shared" si="4"/>
        <v>145000000</v>
      </c>
      <c r="W118" s="13">
        <f t="shared" si="5"/>
        <v>145000000</v>
      </c>
    </row>
    <row r="119" spans="1:23" x14ac:dyDescent="0.25">
      <c r="A119" s="1">
        <v>117</v>
      </c>
      <c r="B119" s="1" t="str">
        <f t="shared" si="3"/>
        <v>Provinsi Lampung</v>
      </c>
      <c r="C119" s="3" t="s">
        <v>125</v>
      </c>
      <c r="D119" s="6">
        <v>3538000000</v>
      </c>
      <c r="E119" s="6">
        <v>3155497460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21">
        <v>150000000</v>
      </c>
      <c r="T119" s="21">
        <v>148060000</v>
      </c>
      <c r="U119" s="21"/>
      <c r="V119" s="13">
        <f t="shared" si="4"/>
        <v>3688000000</v>
      </c>
      <c r="W119" s="13">
        <f t="shared" si="5"/>
        <v>3303557460</v>
      </c>
    </row>
    <row r="120" spans="1:23" x14ac:dyDescent="0.25">
      <c r="A120" s="1">
        <v>118</v>
      </c>
      <c r="B120" s="1" t="str">
        <f t="shared" si="3"/>
        <v>Provinsi Lampung</v>
      </c>
      <c r="C120" s="3" t="s">
        <v>126</v>
      </c>
      <c r="D120" s="6">
        <v>2002500000</v>
      </c>
      <c r="E120" s="6">
        <v>1730805685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21">
        <v>1846484000</v>
      </c>
      <c r="T120" s="21">
        <v>1845768633</v>
      </c>
      <c r="U120" s="21"/>
      <c r="V120" s="13">
        <f t="shared" si="4"/>
        <v>3848984000</v>
      </c>
      <c r="W120" s="13">
        <f t="shared" si="5"/>
        <v>3576574318</v>
      </c>
    </row>
    <row r="121" spans="1:23" x14ac:dyDescent="0.25">
      <c r="A121" s="1">
        <v>119</v>
      </c>
      <c r="B121" s="1" t="str">
        <f t="shared" si="3"/>
        <v>Provinsi Lampung</v>
      </c>
      <c r="C121" s="3" t="s">
        <v>127</v>
      </c>
      <c r="D121" s="6">
        <v>314747841</v>
      </c>
      <c r="E121" s="6">
        <v>296875000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21">
        <v>191759100</v>
      </c>
      <c r="T121" s="21">
        <v>189801100</v>
      </c>
      <c r="U121" s="21"/>
      <c r="V121" s="13">
        <f t="shared" si="4"/>
        <v>506506941</v>
      </c>
      <c r="W121" s="13">
        <f t="shared" si="5"/>
        <v>486676100</v>
      </c>
    </row>
    <row r="122" spans="1:23" x14ac:dyDescent="0.25">
      <c r="A122" s="1">
        <v>120</v>
      </c>
      <c r="B122" s="1" t="str">
        <f t="shared" si="3"/>
        <v>Provinsi Lampung</v>
      </c>
      <c r="C122" s="3" t="s">
        <v>128</v>
      </c>
      <c r="D122" s="6">
        <v>1013210000</v>
      </c>
      <c r="E122" s="6">
        <v>999434430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21"/>
      <c r="T122" s="21"/>
      <c r="U122" s="21"/>
      <c r="V122" s="13">
        <f t="shared" si="4"/>
        <v>1013210000</v>
      </c>
      <c r="W122" s="13">
        <f t="shared" si="5"/>
        <v>999434430</v>
      </c>
    </row>
    <row r="123" spans="1:23" x14ac:dyDescent="0.25">
      <c r="A123" s="1">
        <v>121</v>
      </c>
      <c r="B123" s="1" t="str">
        <f t="shared" si="3"/>
        <v>Provinsi Lampung</v>
      </c>
      <c r="C123" s="3" t="s">
        <v>129</v>
      </c>
      <c r="D123" s="6">
        <v>365541797</v>
      </c>
      <c r="E123" s="6">
        <v>300854750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21"/>
      <c r="T123" s="21"/>
      <c r="U123" s="21"/>
      <c r="V123" s="13">
        <f t="shared" si="4"/>
        <v>365541797</v>
      </c>
      <c r="W123" s="13">
        <f t="shared" si="5"/>
        <v>300854750</v>
      </c>
    </row>
    <row r="124" spans="1:23" x14ac:dyDescent="0.25">
      <c r="A124" s="1">
        <v>122</v>
      </c>
      <c r="B124" s="1" t="str">
        <f t="shared" si="3"/>
        <v>Provinsi Lampung</v>
      </c>
      <c r="C124" s="3" t="s">
        <v>130</v>
      </c>
      <c r="D124" s="6">
        <v>697973000</v>
      </c>
      <c r="E124" s="6">
        <v>684705750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21">
        <v>300000000</v>
      </c>
      <c r="T124" s="21">
        <v>294346400</v>
      </c>
      <c r="U124" s="21"/>
      <c r="V124" s="13">
        <f t="shared" si="4"/>
        <v>997973000</v>
      </c>
      <c r="W124" s="13">
        <f t="shared" si="5"/>
        <v>979052150</v>
      </c>
    </row>
    <row r="125" spans="1:23" x14ac:dyDescent="0.25">
      <c r="A125" s="1">
        <v>123</v>
      </c>
      <c r="B125" s="1" t="str">
        <f t="shared" si="3"/>
        <v>Provinsi Lampung</v>
      </c>
      <c r="C125" s="3" t="s">
        <v>131</v>
      </c>
      <c r="D125" s="6">
        <v>785086282</v>
      </c>
      <c r="E125" s="6">
        <v>781730064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21"/>
      <c r="T125" s="21"/>
      <c r="U125" s="21"/>
      <c r="V125" s="13">
        <f t="shared" si="4"/>
        <v>785086282</v>
      </c>
      <c r="W125" s="13">
        <f t="shared" si="5"/>
        <v>781730064</v>
      </c>
    </row>
    <row r="126" spans="1:23" x14ac:dyDescent="0.25">
      <c r="A126" s="1">
        <v>124</v>
      </c>
      <c r="B126" s="1" t="str">
        <f t="shared" si="3"/>
        <v>Provinsi Lampung</v>
      </c>
      <c r="C126" s="3" t="s">
        <v>132</v>
      </c>
      <c r="D126" s="6">
        <v>803731000</v>
      </c>
      <c r="E126" s="6">
        <v>795262000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21"/>
      <c r="T126" s="21"/>
      <c r="U126" s="21"/>
      <c r="V126" s="13">
        <f t="shared" si="4"/>
        <v>803731000</v>
      </c>
      <c r="W126" s="13">
        <f t="shared" si="5"/>
        <v>795262000</v>
      </c>
    </row>
    <row r="127" spans="1:23" x14ac:dyDescent="0.25">
      <c r="A127" s="1">
        <v>125</v>
      </c>
      <c r="B127" s="1" t="str">
        <f t="shared" si="3"/>
        <v>Provinsi Lampung</v>
      </c>
      <c r="C127" s="3" t="s">
        <v>133</v>
      </c>
      <c r="D127" s="6">
        <v>350000000</v>
      </c>
      <c r="E127" s="6">
        <v>335188200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21"/>
      <c r="T127" s="21"/>
      <c r="U127" s="21"/>
      <c r="V127" s="13">
        <f t="shared" si="4"/>
        <v>350000000</v>
      </c>
      <c r="W127" s="13">
        <f t="shared" si="5"/>
        <v>335188200</v>
      </c>
    </row>
    <row r="128" spans="1:23" x14ac:dyDescent="0.25">
      <c r="A128" s="1">
        <v>126</v>
      </c>
      <c r="B128" s="1" t="str">
        <f t="shared" si="3"/>
        <v>Provinsi Lampung</v>
      </c>
      <c r="C128" s="3" t="s">
        <v>134</v>
      </c>
      <c r="D128" s="6">
        <v>295000000</v>
      </c>
      <c r="E128" s="6">
        <v>141337215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21"/>
      <c r="T128" s="21"/>
      <c r="U128" s="21"/>
      <c r="V128" s="13">
        <f t="shared" si="4"/>
        <v>295000000</v>
      </c>
      <c r="W128" s="13">
        <f t="shared" si="5"/>
        <v>141337215</v>
      </c>
    </row>
    <row r="129" spans="1:23" x14ac:dyDescent="0.25">
      <c r="A129" s="1">
        <v>127</v>
      </c>
      <c r="B129" s="1" t="str">
        <f t="shared" si="3"/>
        <v>Provinsi Lampung</v>
      </c>
      <c r="C129" s="3" t="s">
        <v>135</v>
      </c>
      <c r="D129" s="6">
        <v>308344153</v>
      </c>
      <c r="E129" s="6">
        <v>277705053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21"/>
      <c r="T129" s="21"/>
      <c r="U129" s="21"/>
      <c r="V129" s="13">
        <f t="shared" si="4"/>
        <v>308344153</v>
      </c>
      <c r="W129" s="13">
        <f t="shared" si="5"/>
        <v>277705053</v>
      </c>
    </row>
    <row r="130" spans="1:23" x14ac:dyDescent="0.25">
      <c r="A130" s="1">
        <v>128</v>
      </c>
      <c r="B130" s="1" t="str">
        <f t="shared" si="3"/>
        <v>Provinsi Lampung</v>
      </c>
      <c r="C130" s="3" t="s">
        <v>136</v>
      </c>
      <c r="D130" s="6">
        <v>1092330000</v>
      </c>
      <c r="E130" s="6">
        <v>1055979008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21"/>
      <c r="T130" s="21"/>
      <c r="U130" s="21"/>
      <c r="V130" s="13">
        <f t="shared" si="4"/>
        <v>1092330000</v>
      </c>
      <c r="W130" s="13">
        <f t="shared" si="5"/>
        <v>1055979008</v>
      </c>
    </row>
    <row r="131" spans="1:23" x14ac:dyDescent="0.25">
      <c r="A131" s="1">
        <v>129</v>
      </c>
      <c r="B131" s="1" t="str">
        <f t="shared" si="3"/>
        <v>Provinsi Lampung</v>
      </c>
      <c r="C131" s="3" t="s">
        <v>137</v>
      </c>
      <c r="D131" s="6">
        <v>888366815</v>
      </c>
      <c r="E131" s="6">
        <v>879686201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21"/>
      <c r="T131" s="21"/>
      <c r="U131" s="21"/>
      <c r="V131" s="13">
        <f t="shared" si="4"/>
        <v>888366815</v>
      </c>
      <c r="W131" s="13">
        <f t="shared" si="5"/>
        <v>879686201</v>
      </c>
    </row>
    <row r="132" spans="1:23" x14ac:dyDescent="0.25">
      <c r="A132" s="1">
        <v>130</v>
      </c>
      <c r="B132" s="1" t="str">
        <f t="shared" ref="B132:B195" si="6">IF(LEFT(C132,1)="P",C132,B131)</f>
        <v>Provinsi Lampung</v>
      </c>
      <c r="C132" s="3" t="s">
        <v>138</v>
      </c>
      <c r="D132" s="6">
        <v>251454000</v>
      </c>
      <c r="E132" s="6">
        <v>251362000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21"/>
      <c r="T132" s="21"/>
      <c r="U132" s="21"/>
      <c r="V132" s="13">
        <f t="shared" ref="V132:V195" si="7">P132+M132+J132+G132+D132+S132</f>
        <v>251454000</v>
      </c>
      <c r="W132" s="13">
        <f t="shared" ref="W132:W195" si="8">Q132+N132+K132+H132+E132+T132</f>
        <v>251362000</v>
      </c>
    </row>
    <row r="133" spans="1:23" x14ac:dyDescent="0.25">
      <c r="A133" s="1">
        <v>131</v>
      </c>
      <c r="B133" s="1" t="str">
        <f t="shared" si="6"/>
        <v>Provinsi Lampung</v>
      </c>
      <c r="C133" s="3" t="s">
        <v>139</v>
      </c>
      <c r="D133" s="6">
        <v>109267800</v>
      </c>
      <c r="E133" s="6">
        <v>102117000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21"/>
      <c r="T133" s="21"/>
      <c r="U133" s="21"/>
      <c r="V133" s="13">
        <f t="shared" si="7"/>
        <v>109267800</v>
      </c>
      <c r="W133" s="13">
        <f t="shared" si="8"/>
        <v>102117000</v>
      </c>
    </row>
    <row r="134" spans="1:23" x14ac:dyDescent="0.25">
      <c r="A134" s="1">
        <v>132</v>
      </c>
      <c r="B134" s="1" t="str">
        <f t="shared" si="6"/>
        <v>Provinsi Lampung</v>
      </c>
      <c r="C134" s="3" t="s">
        <v>140</v>
      </c>
      <c r="D134" s="6">
        <v>256547763</v>
      </c>
      <c r="E134" s="6">
        <v>248369433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21"/>
      <c r="T134" s="21"/>
      <c r="U134" s="21"/>
      <c r="V134" s="13">
        <f t="shared" si="7"/>
        <v>256547763</v>
      </c>
      <c r="W134" s="13">
        <f t="shared" si="8"/>
        <v>248369433</v>
      </c>
    </row>
    <row r="135" spans="1:23" x14ac:dyDescent="0.25">
      <c r="A135" s="1">
        <v>133</v>
      </c>
      <c r="B135" s="1" t="str">
        <f t="shared" si="6"/>
        <v>Provinsi Jawa Barat</v>
      </c>
      <c r="C135" s="3" t="s">
        <v>141</v>
      </c>
      <c r="D135" s="6">
        <v>1732250000</v>
      </c>
      <c r="E135" s="6">
        <v>1715764500</v>
      </c>
      <c r="F135" s="6"/>
      <c r="G135" s="6">
        <v>570925000</v>
      </c>
      <c r="H135" s="6">
        <v>568925000</v>
      </c>
      <c r="I135" s="6"/>
      <c r="J135" s="6">
        <v>138836928898</v>
      </c>
      <c r="K135" s="6">
        <v>123825734124</v>
      </c>
      <c r="L135" s="6"/>
      <c r="M135" s="6"/>
      <c r="N135" s="6"/>
      <c r="O135" s="6"/>
      <c r="P135" s="6">
        <v>987250000</v>
      </c>
      <c r="Q135" s="6">
        <v>943289950</v>
      </c>
      <c r="R135" s="6"/>
      <c r="S135" s="21"/>
      <c r="T135" s="21"/>
      <c r="U135" s="21"/>
      <c r="V135" s="22">
        <f t="shared" si="7"/>
        <v>142127353898</v>
      </c>
      <c r="W135" s="22">
        <f t="shared" si="8"/>
        <v>127053713574</v>
      </c>
    </row>
    <row r="136" spans="1:23" x14ac:dyDescent="0.25">
      <c r="A136" s="1">
        <v>134</v>
      </c>
      <c r="B136" s="1" t="str">
        <f t="shared" si="6"/>
        <v>Provinsi Jawa Barat</v>
      </c>
      <c r="C136" s="3" t="s">
        <v>142</v>
      </c>
      <c r="D136" s="6">
        <v>1420933395</v>
      </c>
      <c r="E136" s="6">
        <v>932628440</v>
      </c>
      <c r="F136" s="6"/>
      <c r="G136" s="6">
        <v>1535211284</v>
      </c>
      <c r="H136" s="6">
        <v>654889928</v>
      </c>
      <c r="I136" s="6"/>
      <c r="J136" s="6">
        <v>11246675605</v>
      </c>
      <c r="K136" s="6">
        <v>10335787068</v>
      </c>
      <c r="L136" s="6"/>
      <c r="M136" s="6">
        <v>200000000</v>
      </c>
      <c r="N136" s="6">
        <v>183947100</v>
      </c>
      <c r="O136" s="6"/>
      <c r="P136" s="6">
        <v>150000000</v>
      </c>
      <c r="Q136" s="6">
        <v>146712000</v>
      </c>
      <c r="R136" s="6"/>
      <c r="S136" s="21"/>
      <c r="T136" s="21"/>
      <c r="U136" s="21"/>
      <c r="V136" s="22">
        <f t="shared" si="7"/>
        <v>14552820284</v>
      </c>
      <c r="W136" s="22">
        <f t="shared" si="8"/>
        <v>12253964536</v>
      </c>
    </row>
    <row r="137" spans="1:23" x14ac:dyDescent="0.25">
      <c r="A137" s="1">
        <v>135</v>
      </c>
      <c r="B137" s="1" t="str">
        <f t="shared" si="6"/>
        <v>Provinsi Jawa Barat</v>
      </c>
      <c r="C137" s="3" t="s">
        <v>143</v>
      </c>
      <c r="D137" s="6"/>
      <c r="E137" s="6"/>
      <c r="F137" s="6"/>
      <c r="G137" s="6"/>
      <c r="H137" s="6"/>
      <c r="I137" s="6"/>
      <c r="J137" s="6">
        <v>11822971322</v>
      </c>
      <c r="K137" s="6">
        <v>4708728671</v>
      </c>
      <c r="L137" s="6"/>
      <c r="M137" s="6"/>
      <c r="N137" s="6"/>
      <c r="O137" s="6"/>
      <c r="P137" s="6"/>
      <c r="Q137" s="6"/>
      <c r="R137" s="6"/>
      <c r="S137" s="21"/>
      <c r="T137" s="21"/>
      <c r="U137" s="21"/>
      <c r="V137" s="22">
        <f t="shared" si="7"/>
        <v>11822971322</v>
      </c>
      <c r="W137" s="22">
        <f t="shared" si="8"/>
        <v>4708728671</v>
      </c>
    </row>
    <row r="138" spans="1:23" x14ac:dyDescent="0.25">
      <c r="A138" s="1">
        <v>136</v>
      </c>
      <c r="B138" s="1" t="str">
        <f t="shared" si="6"/>
        <v>Provinsi Jawa Barat</v>
      </c>
      <c r="C138" s="3" t="s">
        <v>144</v>
      </c>
      <c r="D138" s="6"/>
      <c r="E138" s="6"/>
      <c r="F138" s="6"/>
      <c r="G138" s="6"/>
      <c r="H138" s="6"/>
      <c r="I138" s="6"/>
      <c r="J138" s="6">
        <v>3456991186</v>
      </c>
      <c r="K138" s="6">
        <v>3383361516</v>
      </c>
      <c r="L138" s="6"/>
      <c r="M138" s="6">
        <v>321436800</v>
      </c>
      <c r="N138" s="6">
        <v>313199000</v>
      </c>
      <c r="O138" s="6"/>
      <c r="P138" s="6">
        <v>100000000</v>
      </c>
      <c r="Q138" s="6">
        <v>93484000</v>
      </c>
      <c r="R138" s="6"/>
      <c r="S138" s="21">
        <v>150000000</v>
      </c>
      <c r="T138" s="21">
        <v>143614800</v>
      </c>
      <c r="U138" s="21"/>
      <c r="V138" s="22">
        <f t="shared" si="7"/>
        <v>4028427986</v>
      </c>
      <c r="W138" s="22">
        <f t="shared" si="8"/>
        <v>3933659316</v>
      </c>
    </row>
    <row r="139" spans="1:23" x14ac:dyDescent="0.25">
      <c r="A139" s="1">
        <v>137</v>
      </c>
      <c r="B139" s="1" t="str">
        <f t="shared" si="6"/>
        <v>Provinsi Jawa Barat</v>
      </c>
      <c r="C139" s="3" t="s">
        <v>145</v>
      </c>
      <c r="D139" s="6">
        <v>90000000</v>
      </c>
      <c r="E139" s="6">
        <v>90000000</v>
      </c>
      <c r="F139" s="6"/>
      <c r="G139" s="6"/>
      <c r="H139" s="6"/>
      <c r="I139" s="6"/>
      <c r="J139" s="6">
        <v>4831783594</v>
      </c>
      <c r="K139" s="6">
        <v>4791315566</v>
      </c>
      <c r="L139" s="6"/>
      <c r="M139" s="6">
        <v>150000000</v>
      </c>
      <c r="N139" s="6">
        <v>150000000</v>
      </c>
      <c r="O139" s="6"/>
      <c r="P139" s="6">
        <v>100000000</v>
      </c>
      <c r="Q139" s="6">
        <v>100000000</v>
      </c>
      <c r="R139" s="6"/>
      <c r="S139" s="21">
        <v>2241906000</v>
      </c>
      <c r="T139" s="21"/>
      <c r="U139" s="21"/>
      <c r="V139" s="22">
        <f t="shared" si="7"/>
        <v>7413689594</v>
      </c>
      <c r="W139" s="22">
        <f t="shared" si="8"/>
        <v>5131315566</v>
      </c>
    </row>
    <row r="140" spans="1:23" x14ac:dyDescent="0.25">
      <c r="A140" s="1">
        <v>138</v>
      </c>
      <c r="B140" s="1" t="str">
        <f t="shared" si="6"/>
        <v>Provinsi Jawa Barat</v>
      </c>
      <c r="C140" s="3" t="s">
        <v>146</v>
      </c>
      <c r="D140" s="6">
        <v>100000000</v>
      </c>
      <c r="E140" s="6">
        <v>96043750</v>
      </c>
      <c r="F140" s="6"/>
      <c r="G140" s="6"/>
      <c r="H140" s="6"/>
      <c r="I140" s="6"/>
      <c r="J140" s="6">
        <v>4305165000</v>
      </c>
      <c r="K140" s="6">
        <v>3743470967</v>
      </c>
      <c r="L140" s="6"/>
      <c r="M140" s="6"/>
      <c r="N140" s="6"/>
      <c r="O140" s="6"/>
      <c r="P140" s="6"/>
      <c r="Q140" s="6"/>
      <c r="R140" s="6"/>
      <c r="S140" s="21"/>
      <c r="T140" s="21"/>
      <c r="U140" s="21"/>
      <c r="V140" s="22">
        <f t="shared" si="7"/>
        <v>4405165000</v>
      </c>
      <c r="W140" s="22">
        <f t="shared" si="8"/>
        <v>3839514717</v>
      </c>
    </row>
    <row r="141" spans="1:23" x14ac:dyDescent="0.25">
      <c r="A141" s="1">
        <v>139</v>
      </c>
      <c r="B141" s="1" t="str">
        <f t="shared" si="6"/>
        <v>Provinsi Jawa Barat</v>
      </c>
      <c r="C141" s="3" t="s">
        <v>147</v>
      </c>
      <c r="D141" s="6"/>
      <c r="E141" s="6"/>
      <c r="F141" s="6"/>
      <c r="G141" s="6"/>
      <c r="H141" s="6"/>
      <c r="I141" s="6"/>
      <c r="J141" s="6">
        <v>8020944000</v>
      </c>
      <c r="K141" s="6">
        <v>7730144985</v>
      </c>
      <c r="L141" s="6"/>
      <c r="M141" s="6"/>
      <c r="N141" s="6"/>
      <c r="O141" s="6"/>
      <c r="P141" s="6"/>
      <c r="Q141" s="6"/>
      <c r="R141" s="6"/>
      <c r="S141" s="21"/>
      <c r="T141" s="21"/>
      <c r="U141" s="21"/>
      <c r="V141" s="22">
        <f t="shared" si="7"/>
        <v>8020944000</v>
      </c>
      <c r="W141" s="22">
        <f t="shared" si="8"/>
        <v>7730144985</v>
      </c>
    </row>
    <row r="142" spans="1:23" x14ac:dyDescent="0.25">
      <c r="A142" s="1">
        <v>140</v>
      </c>
      <c r="B142" s="1" t="str">
        <f t="shared" si="6"/>
        <v>Provinsi Jawa Barat</v>
      </c>
      <c r="C142" s="3" t="s">
        <v>148</v>
      </c>
      <c r="D142" s="6">
        <v>6750000000</v>
      </c>
      <c r="E142" s="6">
        <v>6713741250</v>
      </c>
      <c r="F142" s="6"/>
      <c r="G142" s="6">
        <v>1010000000</v>
      </c>
      <c r="H142" s="6">
        <v>980986700</v>
      </c>
      <c r="I142" s="6"/>
      <c r="J142" s="6">
        <v>6595171000</v>
      </c>
      <c r="K142" s="6">
        <v>6405047939</v>
      </c>
      <c r="L142" s="6"/>
      <c r="M142" s="6">
        <v>500000000</v>
      </c>
      <c r="N142" s="6">
        <v>497772950</v>
      </c>
      <c r="O142" s="6"/>
      <c r="P142" s="6"/>
      <c r="Q142" s="6"/>
      <c r="R142" s="6"/>
      <c r="S142" s="21">
        <v>10193952000</v>
      </c>
      <c r="T142" s="21">
        <v>9674506000</v>
      </c>
      <c r="U142" s="21"/>
      <c r="V142" s="22">
        <f t="shared" si="7"/>
        <v>25049123000</v>
      </c>
      <c r="W142" s="22">
        <f t="shared" si="8"/>
        <v>24272054839</v>
      </c>
    </row>
    <row r="143" spans="1:23" x14ac:dyDescent="0.25">
      <c r="A143" s="1">
        <v>141</v>
      </c>
      <c r="B143" s="1" t="str">
        <f t="shared" si="6"/>
        <v>Provinsi Jawa Barat</v>
      </c>
      <c r="C143" s="3" t="s">
        <v>149</v>
      </c>
      <c r="D143" s="6"/>
      <c r="E143" s="6"/>
      <c r="F143" s="6"/>
      <c r="G143" s="6"/>
      <c r="H143" s="6"/>
      <c r="I143" s="6"/>
      <c r="J143" s="6">
        <v>4223381000</v>
      </c>
      <c r="K143" s="6">
        <v>4088715000</v>
      </c>
      <c r="L143" s="6"/>
      <c r="M143" s="6"/>
      <c r="N143" s="6"/>
      <c r="O143" s="6"/>
      <c r="P143" s="6"/>
      <c r="Q143" s="6"/>
      <c r="R143" s="6"/>
      <c r="S143" s="21"/>
      <c r="T143" s="21"/>
      <c r="U143" s="21"/>
      <c r="V143" s="22">
        <f t="shared" si="7"/>
        <v>4223381000</v>
      </c>
      <c r="W143" s="22">
        <f t="shared" si="8"/>
        <v>4088715000</v>
      </c>
    </row>
    <row r="144" spans="1:23" x14ac:dyDescent="0.25">
      <c r="A144" s="1">
        <v>142</v>
      </c>
      <c r="B144" s="1" t="str">
        <f t="shared" si="6"/>
        <v>Provinsi Jawa Barat</v>
      </c>
      <c r="C144" s="3" t="s">
        <v>150</v>
      </c>
      <c r="D144" s="6"/>
      <c r="E144" s="6"/>
      <c r="F144" s="6"/>
      <c r="G144" s="6"/>
      <c r="H144" s="6"/>
      <c r="I144" s="6"/>
      <c r="J144" s="6">
        <v>156500000000</v>
      </c>
      <c r="K144" s="6">
        <v>3301757350</v>
      </c>
      <c r="L144" s="6"/>
      <c r="M144" s="6"/>
      <c r="N144" s="6"/>
      <c r="O144" s="6"/>
      <c r="P144" s="6"/>
      <c r="Q144" s="6"/>
      <c r="R144" s="6"/>
      <c r="S144" s="21"/>
      <c r="T144" s="21"/>
      <c r="U144" s="21"/>
      <c r="V144" s="22">
        <f t="shared" si="7"/>
        <v>156500000000</v>
      </c>
      <c r="W144" s="22">
        <f t="shared" si="8"/>
        <v>3301757350</v>
      </c>
    </row>
    <row r="145" spans="1:23" x14ac:dyDescent="0.25">
      <c r="A145" s="1">
        <v>143</v>
      </c>
      <c r="B145" s="1" t="str">
        <f t="shared" si="6"/>
        <v>Provinsi Jawa Barat</v>
      </c>
      <c r="C145" s="3" t="s">
        <v>151</v>
      </c>
      <c r="D145" s="6"/>
      <c r="E145" s="6"/>
      <c r="F145" s="6"/>
      <c r="G145" s="6"/>
      <c r="H145" s="6"/>
      <c r="I145" s="6"/>
      <c r="J145" s="6">
        <v>2649711000</v>
      </c>
      <c r="K145" s="6">
        <v>2618370500</v>
      </c>
      <c r="L145" s="6"/>
      <c r="M145" s="6"/>
      <c r="N145" s="6"/>
      <c r="O145" s="6"/>
      <c r="P145" s="6"/>
      <c r="Q145" s="6"/>
      <c r="R145" s="6"/>
      <c r="S145" s="21">
        <v>2700000000</v>
      </c>
      <c r="T145" s="21">
        <v>2700000000</v>
      </c>
      <c r="U145" s="21"/>
      <c r="V145" s="22">
        <f t="shared" si="7"/>
        <v>5349711000</v>
      </c>
      <c r="W145" s="22">
        <f t="shared" si="8"/>
        <v>5318370500</v>
      </c>
    </row>
    <row r="146" spans="1:23" x14ac:dyDescent="0.25">
      <c r="A146" s="1">
        <v>144</v>
      </c>
      <c r="B146" s="1" t="str">
        <f t="shared" si="6"/>
        <v>Provinsi Jawa Barat</v>
      </c>
      <c r="C146" s="3" t="s">
        <v>152</v>
      </c>
      <c r="D146" s="6"/>
      <c r="E146" s="6"/>
      <c r="F146" s="6"/>
      <c r="G146" s="6"/>
      <c r="H146" s="6"/>
      <c r="I146" s="6"/>
      <c r="J146" s="6">
        <v>9870964000</v>
      </c>
      <c r="K146" s="6">
        <v>9799354000</v>
      </c>
      <c r="L146" s="6"/>
      <c r="M146" s="6"/>
      <c r="N146" s="6"/>
      <c r="O146" s="6"/>
      <c r="P146" s="6"/>
      <c r="Q146" s="6"/>
      <c r="R146" s="6"/>
      <c r="S146" s="21"/>
      <c r="T146" s="21"/>
      <c r="U146" s="21"/>
      <c r="V146" s="22">
        <f t="shared" si="7"/>
        <v>9870964000</v>
      </c>
      <c r="W146" s="22">
        <f t="shared" si="8"/>
        <v>9799354000</v>
      </c>
    </row>
    <row r="147" spans="1:23" x14ac:dyDescent="0.25">
      <c r="A147" s="1">
        <v>145</v>
      </c>
      <c r="B147" s="1" t="str">
        <f t="shared" si="6"/>
        <v>Provinsi Jawa Barat</v>
      </c>
      <c r="C147" s="3" t="s">
        <v>153</v>
      </c>
      <c r="D147" s="6"/>
      <c r="E147" s="6"/>
      <c r="F147" s="6"/>
      <c r="G147" s="6"/>
      <c r="H147" s="6"/>
      <c r="I147" s="6"/>
      <c r="J147" s="6">
        <v>4239870736</v>
      </c>
      <c r="K147" s="6">
        <v>4228591632</v>
      </c>
      <c r="L147" s="6"/>
      <c r="M147" s="6"/>
      <c r="N147" s="6"/>
      <c r="O147" s="6"/>
      <c r="P147" s="6"/>
      <c r="Q147" s="6"/>
      <c r="R147" s="6"/>
      <c r="S147" s="21"/>
      <c r="T147" s="21"/>
      <c r="U147" s="21"/>
      <c r="V147" s="22">
        <f t="shared" si="7"/>
        <v>4239870736</v>
      </c>
      <c r="W147" s="22">
        <f t="shared" si="8"/>
        <v>4228591632</v>
      </c>
    </row>
    <row r="148" spans="1:23" x14ac:dyDescent="0.25">
      <c r="A148" s="1">
        <v>146</v>
      </c>
      <c r="B148" s="1" t="str">
        <f t="shared" si="6"/>
        <v>Provinsi Jawa Barat</v>
      </c>
      <c r="C148" s="3" t="s">
        <v>154</v>
      </c>
      <c r="D148" s="6">
        <v>350000000</v>
      </c>
      <c r="E148" s="6">
        <v>342562100</v>
      </c>
      <c r="F148" s="6"/>
      <c r="G148" s="6"/>
      <c r="H148" s="6"/>
      <c r="I148" s="6"/>
      <c r="J148" s="6">
        <v>3581000000</v>
      </c>
      <c r="K148" s="6">
        <v>3306920808</v>
      </c>
      <c r="L148" s="6"/>
      <c r="M148" s="6"/>
      <c r="N148" s="6"/>
      <c r="O148" s="6"/>
      <c r="P148" s="6"/>
      <c r="Q148" s="6"/>
      <c r="R148" s="6"/>
      <c r="S148" s="21"/>
      <c r="T148" s="21"/>
      <c r="U148" s="21"/>
      <c r="V148" s="22">
        <f t="shared" si="7"/>
        <v>3931000000</v>
      </c>
      <c r="W148" s="22">
        <f t="shared" si="8"/>
        <v>3649482908</v>
      </c>
    </row>
    <row r="149" spans="1:23" x14ac:dyDescent="0.25">
      <c r="A149" s="1">
        <v>147</v>
      </c>
      <c r="B149" s="1" t="str">
        <f t="shared" si="6"/>
        <v>Provinsi Jawa Barat</v>
      </c>
      <c r="C149" s="3" t="s">
        <v>155</v>
      </c>
      <c r="D149" s="6"/>
      <c r="E149" s="6"/>
      <c r="F149" s="6"/>
      <c r="G149" s="6"/>
      <c r="H149" s="6"/>
      <c r="I149" s="6"/>
      <c r="J149" s="6">
        <v>5174793525</v>
      </c>
      <c r="K149" s="6">
        <v>4831600970</v>
      </c>
      <c r="L149" s="6"/>
      <c r="M149" s="6"/>
      <c r="N149" s="6"/>
      <c r="O149" s="6"/>
      <c r="P149" s="6">
        <v>50000000</v>
      </c>
      <c r="Q149" s="6">
        <v>50000000</v>
      </c>
      <c r="R149" s="6"/>
      <c r="S149" s="21"/>
      <c r="T149" s="21"/>
      <c r="U149" s="21"/>
      <c r="V149" s="22">
        <f t="shared" si="7"/>
        <v>5224793525</v>
      </c>
      <c r="W149" s="22">
        <f t="shared" si="8"/>
        <v>4881600970</v>
      </c>
    </row>
    <row r="150" spans="1:23" x14ac:dyDescent="0.25">
      <c r="A150" s="1">
        <v>148</v>
      </c>
      <c r="B150" s="1" t="str">
        <f t="shared" si="6"/>
        <v>Provinsi Jawa Barat</v>
      </c>
      <c r="C150" s="3" t="s">
        <v>156</v>
      </c>
      <c r="D150" s="6">
        <v>6363038500</v>
      </c>
      <c r="E150" s="6">
        <v>6280665550</v>
      </c>
      <c r="F150" s="6"/>
      <c r="G150" s="6">
        <v>100000000</v>
      </c>
      <c r="H150" s="6">
        <v>98550200</v>
      </c>
      <c r="I150" s="6"/>
      <c r="J150" s="6">
        <v>4766745545</v>
      </c>
      <c r="K150" s="6">
        <v>4650798700</v>
      </c>
      <c r="L150" s="6"/>
      <c r="M150" s="6">
        <v>100000000</v>
      </c>
      <c r="N150" s="6">
        <v>100000000</v>
      </c>
      <c r="O150" s="6"/>
      <c r="P150" s="6"/>
      <c r="Q150" s="6"/>
      <c r="R150" s="6"/>
      <c r="S150" s="21">
        <v>7152502955</v>
      </c>
      <c r="T150" s="21">
        <v>6829233866</v>
      </c>
      <c r="U150" s="21"/>
      <c r="V150" s="22">
        <f t="shared" si="7"/>
        <v>18482287000</v>
      </c>
      <c r="W150" s="22">
        <f t="shared" si="8"/>
        <v>17959248316</v>
      </c>
    </row>
    <row r="151" spans="1:23" x14ac:dyDescent="0.25">
      <c r="A151" s="1">
        <v>149</v>
      </c>
      <c r="B151" s="1" t="str">
        <f t="shared" si="6"/>
        <v>Provinsi Jawa Barat</v>
      </c>
      <c r="C151" s="3" t="s">
        <v>157</v>
      </c>
      <c r="D151" s="6">
        <v>1205231000</v>
      </c>
      <c r="E151" s="6">
        <v>1133948600</v>
      </c>
      <c r="F151" s="6"/>
      <c r="G151" s="6">
        <v>150000000</v>
      </c>
      <c r="H151" s="6">
        <v>148272500</v>
      </c>
      <c r="I151" s="6"/>
      <c r="J151" s="6">
        <v>3194279795</v>
      </c>
      <c r="K151" s="6">
        <v>3078215580</v>
      </c>
      <c r="L151" s="6"/>
      <c r="M151" s="6">
        <v>244879000</v>
      </c>
      <c r="N151" s="6">
        <v>244379000</v>
      </c>
      <c r="O151" s="6"/>
      <c r="P151" s="6"/>
      <c r="Q151" s="6"/>
      <c r="R151" s="6"/>
      <c r="S151" s="21"/>
      <c r="T151" s="21"/>
      <c r="U151" s="21"/>
      <c r="V151" s="22">
        <f t="shared" si="7"/>
        <v>4794389795</v>
      </c>
      <c r="W151" s="22">
        <f t="shared" si="8"/>
        <v>4604815680</v>
      </c>
    </row>
    <row r="152" spans="1:23" x14ac:dyDescent="0.25">
      <c r="A152" s="1">
        <v>150</v>
      </c>
      <c r="B152" s="1" t="str">
        <f t="shared" si="6"/>
        <v>Provinsi Jawa Barat</v>
      </c>
      <c r="C152" s="3" t="s">
        <v>158</v>
      </c>
      <c r="D152" s="6">
        <v>369065000</v>
      </c>
      <c r="E152" s="6">
        <v>369062537</v>
      </c>
      <c r="F152" s="6"/>
      <c r="G152" s="6"/>
      <c r="H152" s="6"/>
      <c r="I152" s="6"/>
      <c r="J152" s="6">
        <v>2883882936</v>
      </c>
      <c r="K152" s="6">
        <v>1906859506</v>
      </c>
      <c r="L152" s="6"/>
      <c r="M152" s="6">
        <v>397243300</v>
      </c>
      <c r="N152" s="6">
        <v>352121481</v>
      </c>
      <c r="O152" s="6"/>
      <c r="P152" s="6">
        <v>661770000</v>
      </c>
      <c r="Q152" s="6">
        <v>606932505</v>
      </c>
      <c r="R152" s="6"/>
      <c r="S152" s="21"/>
      <c r="T152" s="21"/>
      <c r="U152" s="21"/>
      <c r="V152" s="22">
        <f t="shared" si="7"/>
        <v>4311961236</v>
      </c>
      <c r="W152" s="22">
        <f t="shared" si="8"/>
        <v>3234976029</v>
      </c>
    </row>
    <row r="153" spans="1:23" x14ac:dyDescent="0.25">
      <c r="A153" s="1">
        <v>151</v>
      </c>
      <c r="B153" s="1" t="str">
        <f t="shared" si="6"/>
        <v>Provinsi Jawa Barat</v>
      </c>
      <c r="C153" s="3" t="s">
        <v>159</v>
      </c>
      <c r="D153" s="6"/>
      <c r="E153" s="6"/>
      <c r="F153" s="6"/>
      <c r="G153" s="6"/>
      <c r="H153" s="6"/>
      <c r="I153" s="6"/>
      <c r="J153" s="6"/>
      <c r="K153" s="6"/>
      <c r="L153" s="6"/>
      <c r="M153" s="6">
        <v>5406370817</v>
      </c>
      <c r="N153" s="6">
        <v>5084240136</v>
      </c>
      <c r="O153" s="6"/>
      <c r="P153" s="6"/>
      <c r="Q153" s="6"/>
      <c r="R153" s="6"/>
      <c r="S153" s="21"/>
      <c r="T153" s="21"/>
      <c r="U153" s="21"/>
      <c r="V153" s="22">
        <f t="shared" si="7"/>
        <v>5406370817</v>
      </c>
      <c r="W153" s="22">
        <f t="shared" si="8"/>
        <v>5084240136</v>
      </c>
    </row>
    <row r="154" spans="1:23" x14ac:dyDescent="0.25">
      <c r="A154" s="1">
        <v>152</v>
      </c>
      <c r="B154" s="1" t="str">
        <f t="shared" si="6"/>
        <v>Provinsi Jawa Barat</v>
      </c>
      <c r="C154" s="3" t="s">
        <v>160</v>
      </c>
      <c r="D154" s="6"/>
      <c r="E154" s="6"/>
      <c r="F154" s="6"/>
      <c r="G154" s="6"/>
      <c r="H154" s="6"/>
      <c r="I154" s="6"/>
      <c r="J154" s="6">
        <v>3813355000</v>
      </c>
      <c r="K154" s="6">
        <v>2601934713</v>
      </c>
      <c r="L154" s="6"/>
      <c r="M154" s="6"/>
      <c r="N154" s="6"/>
      <c r="O154" s="6"/>
      <c r="P154" s="6">
        <v>350000000</v>
      </c>
      <c r="Q154" s="6">
        <v>311957148</v>
      </c>
      <c r="R154" s="6"/>
      <c r="S154" s="21"/>
      <c r="T154" s="21"/>
      <c r="U154" s="21"/>
      <c r="V154" s="22">
        <f t="shared" si="7"/>
        <v>4163355000</v>
      </c>
      <c r="W154" s="22">
        <f t="shared" si="8"/>
        <v>2913891861</v>
      </c>
    </row>
    <row r="155" spans="1:23" x14ac:dyDescent="0.25">
      <c r="A155" s="1">
        <v>153</v>
      </c>
      <c r="B155" s="1" t="str">
        <f t="shared" si="6"/>
        <v>Provinsi Jawa Barat</v>
      </c>
      <c r="C155" s="3" t="s">
        <v>161</v>
      </c>
      <c r="D155" s="6"/>
      <c r="E155" s="6"/>
      <c r="F155" s="6"/>
      <c r="G155" s="6"/>
      <c r="H155" s="6"/>
      <c r="I155" s="6"/>
      <c r="J155" s="6">
        <v>2100000000</v>
      </c>
      <c r="K155" s="6">
        <v>1853972397</v>
      </c>
      <c r="L155" s="6"/>
      <c r="M155" s="6"/>
      <c r="N155" s="6"/>
      <c r="O155" s="6"/>
      <c r="P155" s="6"/>
      <c r="Q155" s="6"/>
      <c r="R155" s="6"/>
      <c r="S155" s="21"/>
      <c r="T155" s="21"/>
      <c r="U155" s="21"/>
      <c r="V155" s="22">
        <f t="shared" si="7"/>
        <v>2100000000</v>
      </c>
      <c r="W155" s="22">
        <f t="shared" si="8"/>
        <v>1853972397</v>
      </c>
    </row>
    <row r="156" spans="1:23" x14ac:dyDescent="0.25">
      <c r="A156" s="1">
        <v>154</v>
      </c>
      <c r="B156" s="1" t="str">
        <f t="shared" si="6"/>
        <v>Provinsi Jawa Barat</v>
      </c>
      <c r="C156" s="3" t="s">
        <v>162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21"/>
      <c r="T156" s="21"/>
      <c r="U156" s="21"/>
      <c r="V156" s="22">
        <f t="shared" si="7"/>
        <v>0</v>
      </c>
      <c r="W156" s="22">
        <f t="shared" si="8"/>
        <v>0</v>
      </c>
    </row>
    <row r="157" spans="1:23" x14ac:dyDescent="0.25">
      <c r="A157" s="1">
        <v>155</v>
      </c>
      <c r="B157" s="1" t="str">
        <f t="shared" si="6"/>
        <v>Provinsi Jawa Barat</v>
      </c>
      <c r="C157" s="3" t="s">
        <v>163</v>
      </c>
      <c r="D157" s="6"/>
      <c r="E157" s="6"/>
      <c r="F157" s="6"/>
      <c r="G157" s="6"/>
      <c r="H157" s="6"/>
      <c r="I157" s="6"/>
      <c r="J157" s="6">
        <v>3349727105</v>
      </c>
      <c r="K157" s="6">
        <v>3235260084</v>
      </c>
      <c r="L157" s="6"/>
      <c r="M157" s="6">
        <v>241500000</v>
      </c>
      <c r="N157" s="6">
        <v>231351400</v>
      </c>
      <c r="O157" s="6"/>
      <c r="P157" s="6">
        <v>250000000</v>
      </c>
      <c r="Q157" s="6">
        <v>249927500</v>
      </c>
      <c r="R157" s="6"/>
      <c r="S157" s="21"/>
      <c r="T157" s="21"/>
      <c r="U157" s="21"/>
      <c r="V157" s="22">
        <f t="shared" si="7"/>
        <v>3841227105</v>
      </c>
      <c r="W157" s="22">
        <f t="shared" si="8"/>
        <v>3716538984</v>
      </c>
    </row>
    <row r="158" spans="1:23" x14ac:dyDescent="0.25">
      <c r="A158" s="1">
        <v>156</v>
      </c>
      <c r="B158" s="1" t="str">
        <f t="shared" si="6"/>
        <v>Provinsi Jawa Barat</v>
      </c>
      <c r="C158" s="3" t="s">
        <v>164</v>
      </c>
      <c r="D158" s="6"/>
      <c r="E158" s="6"/>
      <c r="F158" s="6"/>
      <c r="G158" s="6"/>
      <c r="H158" s="6"/>
      <c r="I158" s="6"/>
      <c r="J158" s="6">
        <v>14083560765</v>
      </c>
      <c r="K158" s="6">
        <v>13420167000</v>
      </c>
      <c r="L158" s="6"/>
      <c r="M158" s="6"/>
      <c r="N158" s="6"/>
      <c r="O158" s="6"/>
      <c r="P158" s="6"/>
      <c r="Q158" s="6"/>
      <c r="R158" s="6"/>
      <c r="S158" s="21"/>
      <c r="T158" s="21"/>
      <c r="U158" s="21"/>
      <c r="V158" s="22">
        <f t="shared" si="7"/>
        <v>14083560765</v>
      </c>
      <c r="W158" s="22">
        <f t="shared" si="8"/>
        <v>13420167000</v>
      </c>
    </row>
    <row r="159" spans="1:23" x14ac:dyDescent="0.25">
      <c r="A159" s="1">
        <v>157</v>
      </c>
      <c r="B159" s="1" t="str">
        <f t="shared" si="6"/>
        <v>Provinsi Jawa Barat</v>
      </c>
      <c r="C159" s="3" t="s">
        <v>165</v>
      </c>
      <c r="D159" s="6">
        <v>150000000</v>
      </c>
      <c r="E159" s="6">
        <v>142876400</v>
      </c>
      <c r="F159" s="6"/>
      <c r="G159" s="6"/>
      <c r="H159" s="6"/>
      <c r="I159" s="6"/>
      <c r="J159" s="6">
        <v>2100000000</v>
      </c>
      <c r="K159" s="6">
        <v>2038654661</v>
      </c>
      <c r="L159" s="6"/>
      <c r="M159" s="6">
        <v>50000000</v>
      </c>
      <c r="N159" s="6">
        <v>49440750</v>
      </c>
      <c r="O159" s="6"/>
      <c r="P159" s="6"/>
      <c r="Q159" s="6"/>
      <c r="R159" s="6"/>
      <c r="S159" s="21">
        <v>1887027000</v>
      </c>
      <c r="T159" s="21">
        <v>1758531721</v>
      </c>
      <c r="U159" s="21"/>
      <c r="V159" s="22">
        <f t="shared" si="7"/>
        <v>4187027000</v>
      </c>
      <c r="W159" s="22">
        <f t="shared" si="8"/>
        <v>3989503532</v>
      </c>
    </row>
    <row r="160" spans="1:23" x14ac:dyDescent="0.25">
      <c r="A160" s="1">
        <v>158</v>
      </c>
      <c r="B160" s="1" t="str">
        <f t="shared" si="6"/>
        <v>Provinsi Jawa Barat</v>
      </c>
      <c r="C160" s="3" t="s">
        <v>166</v>
      </c>
      <c r="D160" s="6"/>
      <c r="E160" s="6"/>
      <c r="F160" s="6"/>
      <c r="G160" s="6"/>
      <c r="H160" s="6"/>
      <c r="I160" s="6"/>
      <c r="J160" s="6">
        <v>3939490005</v>
      </c>
      <c r="K160" s="6">
        <v>3879854336</v>
      </c>
      <c r="L160" s="6"/>
      <c r="M160" s="6"/>
      <c r="N160" s="6"/>
      <c r="O160" s="6"/>
      <c r="P160" s="6"/>
      <c r="Q160" s="6"/>
      <c r="R160" s="6"/>
      <c r="S160" s="21">
        <v>2095834000</v>
      </c>
      <c r="T160" s="21">
        <v>2095834000</v>
      </c>
      <c r="U160" s="21"/>
      <c r="V160" s="22">
        <f t="shared" si="7"/>
        <v>6035324005</v>
      </c>
      <c r="W160" s="22">
        <f t="shared" si="8"/>
        <v>5975688336</v>
      </c>
    </row>
    <row r="161" spans="1:23" x14ac:dyDescent="0.25">
      <c r="A161" s="1">
        <v>159</v>
      </c>
      <c r="B161" s="1" t="str">
        <f t="shared" si="6"/>
        <v>Provinsi Jawa Barat</v>
      </c>
      <c r="C161" s="3" t="s">
        <v>167</v>
      </c>
      <c r="D161" s="6">
        <v>3901990735</v>
      </c>
      <c r="E161" s="6">
        <v>3788748375</v>
      </c>
      <c r="F161" s="6"/>
      <c r="G161" s="6"/>
      <c r="H161" s="6"/>
      <c r="I161" s="6"/>
      <c r="J161" s="6">
        <v>3207488000</v>
      </c>
      <c r="K161" s="6">
        <v>3110550175</v>
      </c>
      <c r="L161" s="6"/>
      <c r="M161" s="6"/>
      <c r="N161" s="6"/>
      <c r="O161" s="6"/>
      <c r="P161" s="6"/>
      <c r="Q161" s="6"/>
      <c r="R161" s="6"/>
      <c r="S161" s="21"/>
      <c r="T161" s="21"/>
      <c r="U161" s="21"/>
      <c r="V161" s="22">
        <f t="shared" si="7"/>
        <v>7109478735</v>
      </c>
      <c r="W161" s="22">
        <f t="shared" si="8"/>
        <v>6899298550</v>
      </c>
    </row>
    <row r="162" spans="1:23" x14ac:dyDescent="0.25">
      <c r="A162" s="1">
        <v>160</v>
      </c>
      <c r="B162" s="1" t="str">
        <f t="shared" si="6"/>
        <v>Provinsi Jawa Barat</v>
      </c>
      <c r="C162" s="3" t="s">
        <v>168</v>
      </c>
      <c r="D162" s="6">
        <v>263862500</v>
      </c>
      <c r="E162" s="6">
        <v>239655500</v>
      </c>
      <c r="F162" s="6"/>
      <c r="G162" s="6"/>
      <c r="H162" s="6"/>
      <c r="I162" s="6"/>
      <c r="J162" s="6">
        <v>2206116200</v>
      </c>
      <c r="K162" s="6">
        <v>2139542201</v>
      </c>
      <c r="L162" s="6"/>
      <c r="M162" s="6">
        <v>50000000</v>
      </c>
      <c r="N162" s="6">
        <v>48950000</v>
      </c>
      <c r="O162" s="6"/>
      <c r="P162" s="6">
        <v>305850000</v>
      </c>
      <c r="Q162" s="6">
        <v>303500000</v>
      </c>
      <c r="R162" s="6"/>
      <c r="S162" s="21">
        <v>2088854171</v>
      </c>
      <c r="T162" s="21">
        <v>2014182000</v>
      </c>
      <c r="U162" s="21"/>
      <c r="V162" s="22">
        <f t="shared" si="7"/>
        <v>4914682871</v>
      </c>
      <c r="W162" s="22">
        <f t="shared" si="8"/>
        <v>4745829701</v>
      </c>
    </row>
    <row r="163" spans="1:23" x14ac:dyDescent="0.25">
      <c r="A163" s="1">
        <v>161</v>
      </c>
      <c r="B163" s="1" t="str">
        <f t="shared" si="6"/>
        <v>Provinsi Jawa Tengah</v>
      </c>
      <c r="C163" s="3" t="s">
        <v>169</v>
      </c>
      <c r="D163" s="6">
        <v>38750000000</v>
      </c>
      <c r="E163" s="6">
        <v>31239314250</v>
      </c>
      <c r="F163" s="6"/>
      <c r="G163" s="6">
        <v>15300000000</v>
      </c>
      <c r="H163" s="6">
        <v>13164041852</v>
      </c>
      <c r="I163" s="6"/>
      <c r="J163" s="6">
        <v>123932430000</v>
      </c>
      <c r="K163" s="6">
        <v>111759460447</v>
      </c>
      <c r="L163" s="6"/>
      <c r="M163" s="6">
        <v>700000000</v>
      </c>
      <c r="N163" s="6">
        <v>665544295</v>
      </c>
      <c r="O163" s="6"/>
      <c r="P163" s="6">
        <v>1500000000</v>
      </c>
      <c r="Q163" s="6">
        <v>1329210852</v>
      </c>
      <c r="R163" s="6"/>
      <c r="S163" s="21"/>
      <c r="T163" s="21"/>
      <c r="U163" s="21"/>
      <c r="V163" s="13">
        <f t="shared" si="7"/>
        <v>180182430000</v>
      </c>
      <c r="W163" s="13">
        <f t="shared" si="8"/>
        <v>158157571696</v>
      </c>
    </row>
    <row r="164" spans="1:23" x14ac:dyDescent="0.25">
      <c r="A164" s="1">
        <v>162</v>
      </c>
      <c r="B164" s="1" t="str">
        <f t="shared" si="6"/>
        <v>Provinsi Jawa Tengah</v>
      </c>
      <c r="C164" s="3" t="s">
        <v>170</v>
      </c>
      <c r="D164" s="6"/>
      <c r="E164" s="6"/>
      <c r="F164" s="6"/>
      <c r="G164" s="6"/>
      <c r="H164" s="6"/>
      <c r="I164" s="6"/>
      <c r="J164" s="6">
        <v>7050000000</v>
      </c>
      <c r="K164" s="6">
        <v>6630706084</v>
      </c>
      <c r="L164" s="6"/>
      <c r="M164" s="6">
        <v>50000000</v>
      </c>
      <c r="N164" s="6">
        <v>43286905</v>
      </c>
      <c r="O164" s="6"/>
      <c r="P164" s="6">
        <v>80000000</v>
      </c>
      <c r="Q164" s="6">
        <v>69631250</v>
      </c>
      <c r="R164" s="6"/>
      <c r="S164" s="21"/>
      <c r="T164" s="21"/>
      <c r="U164" s="21"/>
      <c r="V164" s="13">
        <f t="shared" si="7"/>
        <v>7180000000</v>
      </c>
      <c r="W164" s="13">
        <f t="shared" si="8"/>
        <v>6743624239</v>
      </c>
    </row>
    <row r="165" spans="1:23" x14ac:dyDescent="0.25">
      <c r="A165" s="1">
        <v>163</v>
      </c>
      <c r="B165" s="1" t="str">
        <f t="shared" si="6"/>
        <v>Provinsi Jawa Tengah</v>
      </c>
      <c r="C165" s="3" t="s">
        <v>171</v>
      </c>
      <c r="D165" s="6"/>
      <c r="E165" s="6"/>
      <c r="F165" s="6"/>
      <c r="G165" s="6"/>
      <c r="H165" s="6"/>
      <c r="I165" s="6"/>
      <c r="J165" s="6">
        <v>4214347375</v>
      </c>
      <c r="K165" s="6">
        <v>3866106149</v>
      </c>
      <c r="L165" s="6"/>
      <c r="M165" s="6">
        <v>2411400625</v>
      </c>
      <c r="N165" s="6">
        <v>568760494</v>
      </c>
      <c r="O165" s="6"/>
      <c r="P165" s="6">
        <v>183190000</v>
      </c>
      <c r="Q165" s="6">
        <v>112548590</v>
      </c>
      <c r="R165" s="6"/>
      <c r="S165" s="21">
        <v>1126903049</v>
      </c>
      <c r="T165" s="21">
        <v>1009371922</v>
      </c>
      <c r="U165" s="21"/>
      <c r="V165" s="13">
        <f t="shared" si="7"/>
        <v>7935841049</v>
      </c>
      <c r="W165" s="13">
        <f t="shared" si="8"/>
        <v>5556787155</v>
      </c>
    </row>
    <row r="166" spans="1:23" x14ac:dyDescent="0.25">
      <c r="A166" s="1">
        <v>164</v>
      </c>
      <c r="B166" s="1" t="str">
        <f t="shared" si="6"/>
        <v>Provinsi Jawa Tengah</v>
      </c>
      <c r="C166" s="3" t="s">
        <v>172</v>
      </c>
      <c r="D166" s="6"/>
      <c r="E166" s="6"/>
      <c r="F166" s="6"/>
      <c r="G166" s="6"/>
      <c r="H166" s="6"/>
      <c r="I166" s="6"/>
      <c r="J166" s="6">
        <v>2640550000</v>
      </c>
      <c r="K166" s="6">
        <v>2577827490</v>
      </c>
      <c r="L166" s="6"/>
      <c r="M166" s="6">
        <v>340700000</v>
      </c>
      <c r="N166" s="6">
        <v>329112000</v>
      </c>
      <c r="O166" s="6"/>
      <c r="P166" s="6">
        <v>160000000</v>
      </c>
      <c r="Q166" s="6">
        <v>150853000</v>
      </c>
      <c r="R166" s="6"/>
      <c r="S166" s="21">
        <v>59879000</v>
      </c>
      <c r="T166" s="21">
        <v>59252750</v>
      </c>
      <c r="U166" s="21"/>
      <c r="V166" s="13">
        <f t="shared" si="7"/>
        <v>3201129000</v>
      </c>
      <c r="W166" s="13">
        <f t="shared" si="8"/>
        <v>3117045240</v>
      </c>
    </row>
    <row r="167" spans="1:23" x14ac:dyDescent="0.25">
      <c r="A167" s="1">
        <v>165</v>
      </c>
      <c r="B167" s="1" t="str">
        <f t="shared" si="6"/>
        <v>Provinsi Jawa Tengah</v>
      </c>
      <c r="C167" s="3" t="s">
        <v>173</v>
      </c>
      <c r="D167" s="6">
        <v>700000000</v>
      </c>
      <c r="E167" s="6">
        <v>692298633</v>
      </c>
      <c r="F167" s="6"/>
      <c r="G167" s="6"/>
      <c r="H167" s="6"/>
      <c r="I167" s="6"/>
      <c r="J167" s="6">
        <v>6630889397</v>
      </c>
      <c r="K167" s="6">
        <v>6044342196</v>
      </c>
      <c r="L167" s="6"/>
      <c r="M167" s="6">
        <v>450000000</v>
      </c>
      <c r="N167" s="6">
        <v>422355502</v>
      </c>
      <c r="O167" s="6"/>
      <c r="P167" s="6">
        <v>350000000</v>
      </c>
      <c r="Q167" s="6">
        <v>344425000</v>
      </c>
      <c r="R167" s="6"/>
      <c r="S167" s="21">
        <v>1555551298</v>
      </c>
      <c r="T167" s="21">
        <v>1546423298</v>
      </c>
      <c r="U167" s="21"/>
      <c r="V167" s="13">
        <f t="shared" si="7"/>
        <v>9686440695</v>
      </c>
      <c r="W167" s="13">
        <f t="shared" si="8"/>
        <v>9049844629</v>
      </c>
    </row>
    <row r="168" spans="1:23" x14ac:dyDescent="0.25">
      <c r="A168" s="1">
        <v>166</v>
      </c>
      <c r="B168" s="1" t="str">
        <f t="shared" si="6"/>
        <v>Provinsi Jawa Tengah</v>
      </c>
      <c r="C168" s="3" t="s">
        <v>174</v>
      </c>
      <c r="D168" s="6"/>
      <c r="E168" s="6"/>
      <c r="F168" s="6"/>
      <c r="G168" s="6"/>
      <c r="H168" s="6"/>
      <c r="I168" s="6"/>
      <c r="J168" s="6">
        <v>17206493000</v>
      </c>
      <c r="K168" s="6">
        <v>16858822621</v>
      </c>
      <c r="L168" s="6"/>
      <c r="M168" s="6">
        <v>322500000</v>
      </c>
      <c r="N168" s="6">
        <v>285029000</v>
      </c>
      <c r="O168" s="6"/>
      <c r="P168" s="6">
        <v>25000000</v>
      </c>
      <c r="Q168" s="6">
        <v>25000000</v>
      </c>
      <c r="R168" s="6"/>
      <c r="S168" s="21">
        <v>1140000000</v>
      </c>
      <c r="T168" s="21">
        <v>1111282000</v>
      </c>
      <c r="U168" s="21"/>
      <c r="V168" s="13">
        <f t="shared" si="7"/>
        <v>18693993000</v>
      </c>
      <c r="W168" s="13">
        <f t="shared" si="8"/>
        <v>18280133621</v>
      </c>
    </row>
    <row r="169" spans="1:23" x14ac:dyDescent="0.25">
      <c r="A169" s="1">
        <v>167</v>
      </c>
      <c r="B169" s="1" t="str">
        <f t="shared" si="6"/>
        <v>Provinsi Jawa Tengah</v>
      </c>
      <c r="C169" s="3" t="s">
        <v>175</v>
      </c>
      <c r="D169" s="6"/>
      <c r="E169" s="6"/>
      <c r="F169" s="6"/>
      <c r="G169" s="6"/>
      <c r="H169" s="6"/>
      <c r="I169" s="6"/>
      <c r="J169" s="6">
        <v>5548761000</v>
      </c>
      <c r="K169" s="6">
        <v>5235331750</v>
      </c>
      <c r="L169" s="6"/>
      <c r="M169" s="6">
        <v>331200000</v>
      </c>
      <c r="N169" s="6">
        <v>286082100</v>
      </c>
      <c r="O169" s="6"/>
      <c r="P169" s="6">
        <v>150000000</v>
      </c>
      <c r="Q169" s="6">
        <v>149765000</v>
      </c>
      <c r="R169" s="6"/>
      <c r="S169" s="21">
        <v>600000000</v>
      </c>
      <c r="T169" s="21">
        <v>593500000</v>
      </c>
      <c r="U169" s="21"/>
      <c r="V169" s="13">
        <f t="shared" si="7"/>
        <v>6629961000</v>
      </c>
      <c r="W169" s="13">
        <f t="shared" si="8"/>
        <v>6264678850</v>
      </c>
    </row>
    <row r="170" spans="1:23" x14ac:dyDescent="0.25">
      <c r="A170" s="1">
        <v>168</v>
      </c>
      <c r="B170" s="1" t="str">
        <f t="shared" si="6"/>
        <v>Provinsi Jawa Tengah</v>
      </c>
      <c r="C170" s="3" t="s">
        <v>176</v>
      </c>
      <c r="D170" s="6"/>
      <c r="E170" s="6"/>
      <c r="F170" s="6"/>
      <c r="G170" s="6"/>
      <c r="H170" s="6"/>
      <c r="I170" s="6"/>
      <c r="J170" s="6">
        <v>5821130000</v>
      </c>
      <c r="K170" s="6">
        <v>5502088000</v>
      </c>
      <c r="L170" s="6"/>
      <c r="M170" s="6">
        <v>300000000</v>
      </c>
      <c r="N170" s="6">
        <v>295297280</v>
      </c>
      <c r="O170" s="6"/>
      <c r="P170" s="6">
        <v>150000000</v>
      </c>
      <c r="Q170" s="6">
        <v>75490850</v>
      </c>
      <c r="R170" s="6"/>
      <c r="S170" s="21">
        <v>300000000</v>
      </c>
      <c r="T170" s="21">
        <v>291170712</v>
      </c>
      <c r="U170" s="21"/>
      <c r="V170" s="13">
        <f t="shared" si="7"/>
        <v>6571130000</v>
      </c>
      <c r="W170" s="13">
        <f t="shared" si="8"/>
        <v>6164046842</v>
      </c>
    </row>
    <row r="171" spans="1:23" x14ac:dyDescent="0.25">
      <c r="A171" s="1">
        <v>169</v>
      </c>
      <c r="B171" s="1" t="str">
        <f t="shared" si="6"/>
        <v>Provinsi Jawa Tengah</v>
      </c>
      <c r="C171" s="3" t="s">
        <v>177</v>
      </c>
      <c r="D171" s="6">
        <v>1300000000</v>
      </c>
      <c r="E171" s="6">
        <v>1279127241</v>
      </c>
      <c r="F171" s="6"/>
      <c r="G171" s="6">
        <v>400000000</v>
      </c>
      <c r="H171" s="6">
        <v>383900000</v>
      </c>
      <c r="I171" s="6"/>
      <c r="J171" s="6">
        <v>12100000000</v>
      </c>
      <c r="K171" s="6">
        <v>11910834295</v>
      </c>
      <c r="L171" s="6"/>
      <c r="M171" s="6">
        <v>100000000</v>
      </c>
      <c r="N171" s="6">
        <v>99906300</v>
      </c>
      <c r="O171" s="6"/>
      <c r="P171" s="6">
        <v>251000000</v>
      </c>
      <c r="Q171" s="6">
        <v>250338000</v>
      </c>
      <c r="R171" s="6"/>
      <c r="S171" s="21"/>
      <c r="T171" s="21"/>
      <c r="U171" s="21"/>
      <c r="V171" s="13">
        <f t="shared" si="7"/>
        <v>14151000000</v>
      </c>
      <c r="W171" s="13">
        <f t="shared" si="8"/>
        <v>13924105836</v>
      </c>
    </row>
    <row r="172" spans="1:23" x14ac:dyDescent="0.25">
      <c r="A172" s="1">
        <v>170</v>
      </c>
      <c r="B172" s="1" t="str">
        <f t="shared" si="6"/>
        <v>Provinsi Jawa Tengah</v>
      </c>
      <c r="C172" s="3" t="s">
        <v>178</v>
      </c>
      <c r="D172" s="6">
        <v>400000000</v>
      </c>
      <c r="E172" s="6">
        <v>383912357</v>
      </c>
      <c r="F172" s="6"/>
      <c r="G172" s="6"/>
      <c r="H172" s="6"/>
      <c r="I172" s="6"/>
      <c r="J172" s="6">
        <v>17880000000</v>
      </c>
      <c r="K172" s="6">
        <v>17315707300</v>
      </c>
      <c r="L172" s="6"/>
      <c r="M172" s="6"/>
      <c r="N172" s="6"/>
      <c r="O172" s="6"/>
      <c r="P172" s="6">
        <v>150000000</v>
      </c>
      <c r="Q172" s="6">
        <v>149600527</v>
      </c>
      <c r="R172" s="6"/>
      <c r="S172" s="21">
        <v>228806711</v>
      </c>
      <c r="T172" s="21">
        <v>228806711</v>
      </c>
      <c r="U172" s="21"/>
      <c r="V172" s="13">
        <f t="shared" si="7"/>
        <v>18658806711</v>
      </c>
      <c r="W172" s="13">
        <f t="shared" si="8"/>
        <v>18078026895</v>
      </c>
    </row>
    <row r="173" spans="1:23" x14ac:dyDescent="0.25">
      <c r="A173" s="1">
        <v>171</v>
      </c>
      <c r="B173" s="1" t="str">
        <f t="shared" si="6"/>
        <v>Provinsi Jawa Tengah</v>
      </c>
      <c r="C173" s="3" t="s">
        <v>179</v>
      </c>
      <c r="D173" s="6"/>
      <c r="E173" s="6"/>
      <c r="F173" s="6"/>
      <c r="G173" s="6"/>
      <c r="H173" s="6"/>
      <c r="I173" s="6"/>
      <c r="J173" s="6">
        <v>5915000000</v>
      </c>
      <c r="K173" s="6">
        <v>5611995321</v>
      </c>
      <c r="L173" s="6"/>
      <c r="M173" s="6"/>
      <c r="N173" s="6"/>
      <c r="O173" s="6"/>
      <c r="P173" s="6">
        <v>90000000</v>
      </c>
      <c r="Q173" s="6">
        <v>87507500</v>
      </c>
      <c r="R173" s="6"/>
      <c r="S173" s="21"/>
      <c r="T173" s="21"/>
      <c r="U173" s="21"/>
      <c r="V173" s="13">
        <f t="shared" si="7"/>
        <v>6005000000</v>
      </c>
      <c r="W173" s="13">
        <f t="shared" si="8"/>
        <v>5699502821</v>
      </c>
    </row>
    <row r="174" spans="1:23" x14ac:dyDescent="0.25">
      <c r="A174" s="1">
        <v>172</v>
      </c>
      <c r="B174" s="1" t="str">
        <f t="shared" si="6"/>
        <v>Provinsi Jawa Tengah</v>
      </c>
      <c r="C174" s="3" t="s">
        <v>180</v>
      </c>
      <c r="D174" s="6">
        <v>641000000</v>
      </c>
      <c r="E174" s="6">
        <v>624940700</v>
      </c>
      <c r="F174" s="6"/>
      <c r="G174" s="6"/>
      <c r="H174" s="6"/>
      <c r="I174" s="6"/>
      <c r="J174" s="6">
        <v>5208679500</v>
      </c>
      <c r="K174" s="6">
        <v>4952679050</v>
      </c>
      <c r="L174" s="6"/>
      <c r="M174" s="6">
        <v>304130000</v>
      </c>
      <c r="N174" s="6">
        <v>289761500</v>
      </c>
      <c r="O174" s="6"/>
      <c r="P174" s="6">
        <v>149370000</v>
      </c>
      <c r="Q174" s="6">
        <v>146988000</v>
      </c>
      <c r="R174" s="6"/>
      <c r="S174" s="21">
        <v>4785000000</v>
      </c>
      <c r="T174" s="21">
        <v>4482626925</v>
      </c>
      <c r="U174" s="21"/>
      <c r="V174" s="13">
        <f t="shared" si="7"/>
        <v>11088179500</v>
      </c>
      <c r="W174" s="13">
        <f t="shared" si="8"/>
        <v>10496996175</v>
      </c>
    </row>
    <row r="175" spans="1:23" x14ac:dyDescent="0.25">
      <c r="A175" s="1">
        <v>173</v>
      </c>
      <c r="B175" s="1" t="str">
        <f t="shared" si="6"/>
        <v>Provinsi Jawa Tengah</v>
      </c>
      <c r="C175" s="3" t="s">
        <v>181</v>
      </c>
      <c r="D175" s="6">
        <v>1639132980</v>
      </c>
      <c r="E175" s="6">
        <v>1582757256</v>
      </c>
      <c r="F175" s="6"/>
      <c r="G175" s="6"/>
      <c r="H175" s="6"/>
      <c r="I175" s="6"/>
      <c r="J175" s="6">
        <v>6181482000</v>
      </c>
      <c r="K175" s="6">
        <v>5106443153</v>
      </c>
      <c r="L175" s="6"/>
      <c r="M175" s="6">
        <v>60000000</v>
      </c>
      <c r="N175" s="6">
        <v>55606000</v>
      </c>
      <c r="O175" s="6"/>
      <c r="P175" s="6">
        <v>50000000</v>
      </c>
      <c r="Q175" s="6">
        <v>49986549</v>
      </c>
      <c r="R175" s="6"/>
      <c r="S175" s="21"/>
      <c r="T175" s="21"/>
      <c r="U175" s="21"/>
      <c r="V175" s="13">
        <f t="shared" si="7"/>
        <v>7930614980</v>
      </c>
      <c r="W175" s="13">
        <f t="shared" si="8"/>
        <v>6794792958</v>
      </c>
    </row>
    <row r="176" spans="1:23" x14ac:dyDescent="0.25">
      <c r="A176" s="1">
        <v>174</v>
      </c>
      <c r="B176" s="1" t="str">
        <f t="shared" si="6"/>
        <v>Provinsi Jawa Tengah</v>
      </c>
      <c r="C176" s="3" t="s">
        <v>182</v>
      </c>
      <c r="D176" s="6">
        <v>245000000</v>
      </c>
      <c r="E176" s="6">
        <v>236305000</v>
      </c>
      <c r="F176" s="6"/>
      <c r="G176" s="6"/>
      <c r="H176" s="6"/>
      <c r="I176" s="6"/>
      <c r="J176" s="6">
        <v>24154180000</v>
      </c>
      <c r="K176" s="6">
        <v>16363721633</v>
      </c>
      <c r="L176" s="6"/>
      <c r="M176" s="6">
        <v>200000000</v>
      </c>
      <c r="N176" s="6">
        <v>183799452</v>
      </c>
      <c r="O176" s="6"/>
      <c r="P176" s="6">
        <v>100000000</v>
      </c>
      <c r="Q176" s="6">
        <v>93670000</v>
      </c>
      <c r="R176" s="6"/>
      <c r="S176" s="21"/>
      <c r="T176" s="21"/>
      <c r="U176" s="21"/>
      <c r="V176" s="13">
        <f t="shared" si="7"/>
        <v>24699180000</v>
      </c>
      <c r="W176" s="13">
        <f t="shared" si="8"/>
        <v>16877496085</v>
      </c>
    </row>
    <row r="177" spans="1:23" x14ac:dyDescent="0.25">
      <c r="A177" s="1">
        <v>175</v>
      </c>
      <c r="B177" s="1" t="str">
        <f t="shared" si="6"/>
        <v>Provinsi Jawa Tengah</v>
      </c>
      <c r="C177" s="3" t="s">
        <v>183</v>
      </c>
      <c r="D177" s="6">
        <v>5300000000</v>
      </c>
      <c r="E177" s="6">
        <v>4611607240</v>
      </c>
      <c r="F177" s="6"/>
      <c r="G177" s="6"/>
      <c r="H177" s="6"/>
      <c r="I177" s="6"/>
      <c r="J177" s="6">
        <v>17513039000</v>
      </c>
      <c r="K177" s="6">
        <v>14742132193</v>
      </c>
      <c r="L177" s="6"/>
      <c r="M177" s="6">
        <v>100000000</v>
      </c>
      <c r="N177" s="6">
        <v>94569000</v>
      </c>
      <c r="O177" s="6"/>
      <c r="P177" s="6">
        <v>100000000</v>
      </c>
      <c r="Q177" s="6">
        <v>89850250</v>
      </c>
      <c r="R177" s="6"/>
      <c r="S177" s="21">
        <v>1000000000</v>
      </c>
      <c r="T177" s="21">
        <v>980000000</v>
      </c>
      <c r="U177" s="21"/>
      <c r="V177" s="13">
        <f t="shared" si="7"/>
        <v>24013039000</v>
      </c>
      <c r="W177" s="13">
        <f t="shared" si="8"/>
        <v>20518158683</v>
      </c>
    </row>
    <row r="178" spans="1:23" x14ac:dyDescent="0.25">
      <c r="A178" s="1">
        <v>176</v>
      </c>
      <c r="B178" s="1" t="str">
        <f t="shared" si="6"/>
        <v>Provinsi Jawa Tengah</v>
      </c>
      <c r="C178" s="3" t="s">
        <v>184</v>
      </c>
      <c r="D178" s="6"/>
      <c r="E178" s="6"/>
      <c r="F178" s="6"/>
      <c r="G178" s="6"/>
      <c r="H178" s="6"/>
      <c r="I178" s="6"/>
      <c r="J178" s="6">
        <v>125858575000</v>
      </c>
      <c r="K178" s="6">
        <v>119925305947</v>
      </c>
      <c r="L178" s="6"/>
      <c r="M178" s="6"/>
      <c r="N178" s="6"/>
      <c r="O178" s="6"/>
      <c r="P178" s="6">
        <v>200000000</v>
      </c>
      <c r="Q178" s="6">
        <v>196608000</v>
      </c>
      <c r="R178" s="6"/>
      <c r="S178" s="21">
        <v>76996533000</v>
      </c>
      <c r="T178" s="21">
        <v>70022595324</v>
      </c>
      <c r="U178" s="21"/>
      <c r="V178" s="13">
        <f t="shared" si="7"/>
        <v>203055108000</v>
      </c>
      <c r="W178" s="13">
        <f t="shared" si="8"/>
        <v>190144509271</v>
      </c>
    </row>
    <row r="179" spans="1:23" x14ac:dyDescent="0.25">
      <c r="A179" s="1">
        <v>177</v>
      </c>
      <c r="B179" s="1" t="str">
        <f t="shared" si="6"/>
        <v>Provinsi Jawa Tengah</v>
      </c>
      <c r="C179" s="3" t="s">
        <v>185</v>
      </c>
      <c r="D179" s="6">
        <v>99489500</v>
      </c>
      <c r="E179" s="6">
        <v>99108385</v>
      </c>
      <c r="F179" s="6"/>
      <c r="G179" s="6"/>
      <c r="H179" s="6"/>
      <c r="I179" s="6"/>
      <c r="J179" s="6">
        <v>15902321000</v>
      </c>
      <c r="K179" s="6">
        <v>14528582968</v>
      </c>
      <c r="L179" s="6"/>
      <c r="M179" s="6">
        <v>175000000</v>
      </c>
      <c r="N179" s="6">
        <v>174045800</v>
      </c>
      <c r="O179" s="6"/>
      <c r="P179" s="6"/>
      <c r="Q179" s="6"/>
      <c r="R179" s="6"/>
      <c r="S179" s="21"/>
      <c r="T179" s="21"/>
      <c r="U179" s="21"/>
      <c r="V179" s="13">
        <f t="shared" si="7"/>
        <v>16176810500</v>
      </c>
      <c r="W179" s="13">
        <f t="shared" si="8"/>
        <v>14801737153</v>
      </c>
    </row>
    <row r="180" spans="1:23" x14ac:dyDescent="0.25">
      <c r="A180" s="1">
        <v>178</v>
      </c>
      <c r="B180" s="1" t="str">
        <f t="shared" si="6"/>
        <v>Provinsi Jawa Tengah</v>
      </c>
      <c r="C180" s="3" t="s">
        <v>186</v>
      </c>
      <c r="D180" s="6">
        <v>120000000</v>
      </c>
      <c r="E180" s="6">
        <v>100013000</v>
      </c>
      <c r="F180" s="6"/>
      <c r="G180" s="6"/>
      <c r="H180" s="6"/>
      <c r="I180" s="6"/>
      <c r="J180" s="6">
        <v>5128741600</v>
      </c>
      <c r="K180" s="6">
        <v>4817309474</v>
      </c>
      <c r="L180" s="6"/>
      <c r="M180" s="6"/>
      <c r="N180" s="6"/>
      <c r="O180" s="6"/>
      <c r="P180" s="6">
        <v>125000000</v>
      </c>
      <c r="Q180" s="6">
        <v>122171250</v>
      </c>
      <c r="R180" s="6"/>
      <c r="S180" s="21">
        <v>1472389400</v>
      </c>
      <c r="T180" s="21">
        <v>1445147830</v>
      </c>
      <c r="U180" s="21"/>
      <c r="V180" s="13">
        <f t="shared" si="7"/>
        <v>6846131000</v>
      </c>
      <c r="W180" s="13">
        <f t="shared" si="8"/>
        <v>6484641554</v>
      </c>
    </row>
    <row r="181" spans="1:23" x14ac:dyDescent="0.25">
      <c r="A181" s="1">
        <v>179</v>
      </c>
      <c r="B181" s="1" t="str">
        <f t="shared" si="6"/>
        <v>Provinsi Jawa Tengah</v>
      </c>
      <c r="C181" s="3" t="s">
        <v>187</v>
      </c>
      <c r="D181" s="6">
        <v>400000000</v>
      </c>
      <c r="E181" s="6">
        <v>350370000</v>
      </c>
      <c r="F181" s="6"/>
      <c r="G181" s="6"/>
      <c r="H181" s="6"/>
      <c r="I181" s="6"/>
      <c r="J181" s="6">
        <v>3700000000</v>
      </c>
      <c r="K181" s="6">
        <v>3414069500</v>
      </c>
      <c r="L181" s="6"/>
      <c r="M181" s="6">
        <v>90000000</v>
      </c>
      <c r="N181" s="6">
        <v>65742500</v>
      </c>
      <c r="O181" s="6"/>
      <c r="P181" s="6">
        <v>230000000</v>
      </c>
      <c r="Q181" s="6">
        <v>229562500</v>
      </c>
      <c r="R181" s="6"/>
      <c r="S181" s="21">
        <v>510000000</v>
      </c>
      <c r="T181" s="21">
        <v>451616880</v>
      </c>
      <c r="U181" s="21"/>
      <c r="V181" s="13">
        <f t="shared" si="7"/>
        <v>4930000000</v>
      </c>
      <c r="W181" s="13">
        <f t="shared" si="8"/>
        <v>4511361380</v>
      </c>
    </row>
    <row r="182" spans="1:23" x14ac:dyDescent="0.25">
      <c r="A182" s="1">
        <v>180</v>
      </c>
      <c r="B182" s="1" t="str">
        <f t="shared" si="6"/>
        <v>Provinsi Jawa Tengah</v>
      </c>
      <c r="C182" s="3" t="s">
        <v>188</v>
      </c>
      <c r="D182" s="6">
        <v>750000000</v>
      </c>
      <c r="E182" s="6">
        <v>746670500</v>
      </c>
      <c r="F182" s="6"/>
      <c r="G182" s="6"/>
      <c r="H182" s="6"/>
      <c r="I182" s="6"/>
      <c r="J182" s="6">
        <v>4625000000</v>
      </c>
      <c r="K182" s="6">
        <v>4369932761</v>
      </c>
      <c r="L182" s="6"/>
      <c r="M182" s="6">
        <v>203817000</v>
      </c>
      <c r="N182" s="6">
        <v>196309000</v>
      </c>
      <c r="O182" s="6"/>
      <c r="P182" s="6">
        <v>500000000</v>
      </c>
      <c r="Q182" s="6">
        <v>472822300</v>
      </c>
      <c r="R182" s="6"/>
      <c r="S182" s="21">
        <v>925000000</v>
      </c>
      <c r="T182" s="21">
        <v>924826650</v>
      </c>
      <c r="U182" s="21"/>
      <c r="V182" s="13">
        <f t="shared" si="7"/>
        <v>7003817000</v>
      </c>
      <c r="W182" s="13">
        <f t="shared" si="8"/>
        <v>6710561211</v>
      </c>
    </row>
    <row r="183" spans="1:23" x14ac:dyDescent="0.25">
      <c r="A183" s="1">
        <v>181</v>
      </c>
      <c r="B183" s="1" t="str">
        <f t="shared" si="6"/>
        <v>Provinsi Jawa Tengah</v>
      </c>
      <c r="C183" s="3" t="s">
        <v>189</v>
      </c>
      <c r="D183" s="6"/>
      <c r="E183" s="6"/>
      <c r="F183" s="6"/>
      <c r="G183" s="6"/>
      <c r="H183" s="6"/>
      <c r="I183" s="6"/>
      <c r="J183" s="6">
        <v>4503366000</v>
      </c>
      <c r="K183" s="6">
        <v>4238097595</v>
      </c>
      <c r="L183" s="6"/>
      <c r="M183" s="6">
        <v>190000000</v>
      </c>
      <c r="N183" s="6">
        <v>179281742</v>
      </c>
      <c r="O183" s="6"/>
      <c r="P183" s="6">
        <v>44300000</v>
      </c>
      <c r="Q183" s="6">
        <v>44200000</v>
      </c>
      <c r="R183" s="6"/>
      <c r="S183" s="21">
        <v>1509280000</v>
      </c>
      <c r="T183" s="21">
        <v>1509280000</v>
      </c>
      <c r="U183" s="21"/>
      <c r="V183" s="13">
        <f t="shared" si="7"/>
        <v>6246946000</v>
      </c>
      <c r="W183" s="13">
        <f t="shared" si="8"/>
        <v>5970859337</v>
      </c>
    </row>
    <row r="184" spans="1:23" x14ac:dyDescent="0.25">
      <c r="A184" s="1">
        <v>182</v>
      </c>
      <c r="B184" s="1" t="str">
        <f t="shared" si="6"/>
        <v>Provinsi Jawa Tengah</v>
      </c>
      <c r="C184" s="3" t="s">
        <v>190</v>
      </c>
      <c r="D184" s="6">
        <v>130000000</v>
      </c>
      <c r="E184" s="6">
        <v>96731000</v>
      </c>
      <c r="F184" s="6"/>
      <c r="G184" s="6"/>
      <c r="H184" s="6"/>
      <c r="I184" s="6"/>
      <c r="J184" s="6">
        <v>11243214348</v>
      </c>
      <c r="K184" s="6">
        <v>10192871634</v>
      </c>
      <c r="L184" s="6"/>
      <c r="M184" s="6"/>
      <c r="N184" s="6"/>
      <c r="O184" s="6"/>
      <c r="P184" s="6">
        <v>55000000</v>
      </c>
      <c r="Q184" s="6">
        <v>54994000</v>
      </c>
      <c r="R184" s="6"/>
      <c r="S184" s="21"/>
      <c r="T184" s="21"/>
      <c r="U184" s="21"/>
      <c r="V184" s="13">
        <f t="shared" si="7"/>
        <v>11428214348</v>
      </c>
      <c r="W184" s="13">
        <f t="shared" si="8"/>
        <v>10344596634</v>
      </c>
    </row>
    <row r="185" spans="1:23" x14ac:dyDescent="0.25">
      <c r="A185" s="1">
        <v>183</v>
      </c>
      <c r="B185" s="1" t="str">
        <f t="shared" si="6"/>
        <v>Provinsi Jawa Tengah</v>
      </c>
      <c r="C185" s="3" t="s">
        <v>191</v>
      </c>
      <c r="D185" s="6">
        <v>7550000000</v>
      </c>
      <c r="E185" s="6">
        <v>7330044000</v>
      </c>
      <c r="F185" s="6"/>
      <c r="G185" s="6"/>
      <c r="H185" s="6"/>
      <c r="I185" s="6"/>
      <c r="J185" s="6">
        <v>16480000000</v>
      </c>
      <c r="K185" s="6">
        <v>14357924144</v>
      </c>
      <c r="L185" s="6"/>
      <c r="M185" s="6">
        <v>1000000000</v>
      </c>
      <c r="N185" s="6">
        <v>983663640</v>
      </c>
      <c r="O185" s="6"/>
      <c r="P185" s="6">
        <v>150000000</v>
      </c>
      <c r="Q185" s="6">
        <v>119433500</v>
      </c>
      <c r="R185" s="6"/>
      <c r="S185" s="21">
        <v>1020737061</v>
      </c>
      <c r="T185" s="21">
        <v>977600623</v>
      </c>
      <c r="U185" s="21"/>
      <c r="V185" s="13">
        <f t="shared" si="7"/>
        <v>26200737061</v>
      </c>
      <c r="W185" s="13">
        <f t="shared" si="8"/>
        <v>23768665907</v>
      </c>
    </row>
    <row r="186" spans="1:23" x14ac:dyDescent="0.25">
      <c r="A186" s="1">
        <v>184</v>
      </c>
      <c r="B186" s="1" t="str">
        <f t="shared" si="6"/>
        <v>Provinsi Jawa Tengah</v>
      </c>
      <c r="C186" s="3" t="s">
        <v>192</v>
      </c>
      <c r="D186" s="6">
        <v>1600000000</v>
      </c>
      <c r="E186" s="6">
        <v>1556290300</v>
      </c>
      <c r="F186" s="6"/>
      <c r="G186" s="6"/>
      <c r="H186" s="6"/>
      <c r="I186" s="6"/>
      <c r="J186" s="6">
        <v>6820740500</v>
      </c>
      <c r="K186" s="6">
        <v>6800382165</v>
      </c>
      <c r="L186" s="6"/>
      <c r="M186" s="6"/>
      <c r="N186" s="6"/>
      <c r="O186" s="6"/>
      <c r="P186" s="6">
        <v>15000000</v>
      </c>
      <c r="Q186" s="6">
        <v>15000000</v>
      </c>
      <c r="R186" s="6"/>
      <c r="S186" s="21">
        <v>852304500</v>
      </c>
      <c r="T186" s="21">
        <v>852304500</v>
      </c>
      <c r="U186" s="21"/>
      <c r="V186" s="13">
        <f t="shared" si="7"/>
        <v>9288045000</v>
      </c>
      <c r="W186" s="13">
        <f t="shared" si="8"/>
        <v>9223976965</v>
      </c>
    </row>
    <row r="187" spans="1:23" x14ac:dyDescent="0.25">
      <c r="A187" s="1">
        <v>185</v>
      </c>
      <c r="B187" s="1" t="str">
        <f t="shared" si="6"/>
        <v>Provinsi Jawa Tengah</v>
      </c>
      <c r="C187" s="3" t="s">
        <v>193</v>
      </c>
      <c r="D187" s="6">
        <v>250000000</v>
      </c>
      <c r="E187" s="6">
        <v>244955800</v>
      </c>
      <c r="F187" s="6"/>
      <c r="G187" s="6"/>
      <c r="H187" s="6"/>
      <c r="I187" s="6"/>
      <c r="J187" s="6">
        <v>7455000000</v>
      </c>
      <c r="K187" s="6">
        <v>6676106811</v>
      </c>
      <c r="L187" s="6"/>
      <c r="M187" s="6">
        <v>45000000</v>
      </c>
      <c r="N187" s="6">
        <v>42500000</v>
      </c>
      <c r="O187" s="6"/>
      <c r="P187" s="6">
        <v>80000000</v>
      </c>
      <c r="Q187" s="6">
        <v>76216000</v>
      </c>
      <c r="R187" s="6"/>
      <c r="S187" s="21"/>
      <c r="T187" s="21"/>
      <c r="U187" s="21"/>
      <c r="V187" s="13">
        <f t="shared" si="7"/>
        <v>7830000000</v>
      </c>
      <c r="W187" s="13">
        <f t="shared" si="8"/>
        <v>7039778611</v>
      </c>
    </row>
    <row r="188" spans="1:23" x14ac:dyDescent="0.25">
      <c r="A188" s="1">
        <v>186</v>
      </c>
      <c r="B188" s="1" t="str">
        <f t="shared" si="6"/>
        <v>Provinsi Jawa Tengah</v>
      </c>
      <c r="C188" s="3" t="s">
        <v>194</v>
      </c>
      <c r="D188" s="6">
        <v>1030000000</v>
      </c>
      <c r="E188" s="6">
        <v>1023515143</v>
      </c>
      <c r="F188" s="6"/>
      <c r="G188" s="6">
        <v>510000000</v>
      </c>
      <c r="H188" s="6">
        <v>497774750</v>
      </c>
      <c r="I188" s="6"/>
      <c r="J188" s="6">
        <v>4100000000</v>
      </c>
      <c r="K188" s="6">
        <v>126294000</v>
      </c>
      <c r="L188" s="6"/>
      <c r="M188" s="6">
        <v>300000000</v>
      </c>
      <c r="N188" s="6">
        <v>288611880</v>
      </c>
      <c r="O188" s="6"/>
      <c r="P188" s="6">
        <v>170000000</v>
      </c>
      <c r="Q188" s="6">
        <v>168726000</v>
      </c>
      <c r="R188" s="6"/>
      <c r="S188" s="21">
        <v>2182016000</v>
      </c>
      <c r="T188" s="21">
        <v>2181600000</v>
      </c>
      <c r="U188" s="21"/>
      <c r="V188" s="13">
        <f t="shared" si="7"/>
        <v>8292016000</v>
      </c>
      <c r="W188" s="13">
        <f t="shared" si="8"/>
        <v>4286521773</v>
      </c>
    </row>
    <row r="189" spans="1:23" x14ac:dyDescent="0.25">
      <c r="A189" s="1">
        <v>187</v>
      </c>
      <c r="B189" s="1" t="str">
        <f t="shared" si="6"/>
        <v>Provinsi Jawa Tengah</v>
      </c>
      <c r="C189" s="3" t="s">
        <v>195</v>
      </c>
      <c r="D189" s="6"/>
      <c r="E189" s="6"/>
      <c r="F189" s="6"/>
      <c r="G189" s="6"/>
      <c r="H189" s="6"/>
      <c r="I189" s="6"/>
      <c r="J189" s="6">
        <v>9892613000</v>
      </c>
      <c r="K189" s="6">
        <v>9305211850</v>
      </c>
      <c r="L189" s="6"/>
      <c r="M189" s="6"/>
      <c r="N189" s="6"/>
      <c r="O189" s="6"/>
      <c r="P189" s="6"/>
      <c r="Q189" s="6"/>
      <c r="R189" s="6"/>
      <c r="S189" s="21"/>
      <c r="T189" s="21"/>
      <c r="U189" s="21"/>
      <c r="V189" s="13">
        <f t="shared" si="7"/>
        <v>9892613000</v>
      </c>
      <c r="W189" s="13">
        <f t="shared" si="8"/>
        <v>9305211850</v>
      </c>
    </row>
    <row r="190" spans="1:23" x14ac:dyDescent="0.25">
      <c r="A190" s="1">
        <v>188</v>
      </c>
      <c r="B190" s="1" t="str">
        <f t="shared" si="6"/>
        <v>Provinsi Jawa Tengah</v>
      </c>
      <c r="C190" s="3" t="s">
        <v>196</v>
      </c>
      <c r="D190" s="6">
        <v>7050000000</v>
      </c>
      <c r="E190" s="6">
        <v>6529807614</v>
      </c>
      <c r="F190" s="6"/>
      <c r="G190" s="6"/>
      <c r="H190" s="6"/>
      <c r="I190" s="6"/>
      <c r="J190" s="6">
        <v>22894126000</v>
      </c>
      <c r="K190" s="6">
        <v>22369626071</v>
      </c>
      <c r="L190" s="6"/>
      <c r="M190" s="6">
        <v>263803900</v>
      </c>
      <c r="N190" s="6">
        <v>249090480</v>
      </c>
      <c r="O190" s="6"/>
      <c r="P190" s="6">
        <v>198840000</v>
      </c>
      <c r="Q190" s="6">
        <v>185349500</v>
      </c>
      <c r="R190" s="6"/>
      <c r="S190" s="21"/>
      <c r="T190" s="21"/>
      <c r="U190" s="21"/>
      <c r="V190" s="13">
        <f t="shared" si="7"/>
        <v>30406769900</v>
      </c>
      <c r="W190" s="13">
        <f t="shared" si="8"/>
        <v>29333873665</v>
      </c>
    </row>
    <row r="191" spans="1:23" x14ac:dyDescent="0.25">
      <c r="A191" s="1">
        <v>189</v>
      </c>
      <c r="B191" s="1" t="str">
        <f t="shared" si="6"/>
        <v>Provinsi Jawa Tengah</v>
      </c>
      <c r="C191" s="3" t="s">
        <v>197</v>
      </c>
      <c r="D191" s="6">
        <v>945000000</v>
      </c>
      <c r="E191" s="6">
        <v>945000000</v>
      </c>
      <c r="F191" s="6"/>
      <c r="G191" s="6"/>
      <c r="H191" s="6"/>
      <c r="I191" s="6"/>
      <c r="J191" s="6">
        <v>8883000000</v>
      </c>
      <c r="K191" s="6">
        <v>8879820400</v>
      </c>
      <c r="L191" s="6"/>
      <c r="M191" s="6">
        <v>510000000</v>
      </c>
      <c r="N191" s="6">
        <v>487371250</v>
      </c>
      <c r="O191" s="6"/>
      <c r="P191" s="6">
        <v>100000000</v>
      </c>
      <c r="Q191" s="6">
        <v>100000000</v>
      </c>
      <c r="R191" s="6"/>
      <c r="S191" s="21">
        <v>1068457021</v>
      </c>
      <c r="T191" s="21">
        <v>1068457021</v>
      </c>
      <c r="U191" s="21"/>
      <c r="V191" s="13">
        <f t="shared" si="7"/>
        <v>11506457021</v>
      </c>
      <c r="W191" s="13">
        <f t="shared" si="8"/>
        <v>11480648671</v>
      </c>
    </row>
    <row r="192" spans="1:23" x14ac:dyDescent="0.25">
      <c r="A192" s="1">
        <v>190</v>
      </c>
      <c r="B192" s="1" t="str">
        <f t="shared" si="6"/>
        <v>Provinsi Jawa Tengah</v>
      </c>
      <c r="C192" s="3" t="s">
        <v>198</v>
      </c>
      <c r="D192" s="6"/>
      <c r="E192" s="6"/>
      <c r="F192" s="6"/>
      <c r="G192" s="6"/>
      <c r="H192" s="6"/>
      <c r="I192" s="6"/>
      <c r="J192" s="6">
        <v>7580000000</v>
      </c>
      <c r="K192" s="6">
        <v>7278694408</v>
      </c>
      <c r="L192" s="6"/>
      <c r="M192" s="6">
        <v>150000000</v>
      </c>
      <c r="N192" s="6">
        <v>144333900</v>
      </c>
      <c r="O192" s="6"/>
      <c r="P192" s="6"/>
      <c r="Q192" s="6"/>
      <c r="R192" s="6"/>
      <c r="S192" s="21">
        <v>5706000000</v>
      </c>
      <c r="T192" s="21">
        <v>5510376251</v>
      </c>
      <c r="U192" s="21"/>
      <c r="V192" s="13">
        <f t="shared" si="7"/>
        <v>13436000000</v>
      </c>
      <c r="W192" s="13">
        <f t="shared" si="8"/>
        <v>12933404559</v>
      </c>
    </row>
    <row r="193" spans="1:23" x14ac:dyDescent="0.25">
      <c r="A193" s="1">
        <v>191</v>
      </c>
      <c r="B193" s="1" t="str">
        <f t="shared" si="6"/>
        <v>Provinsi Jawa Tengah</v>
      </c>
      <c r="C193" s="3" t="s">
        <v>199</v>
      </c>
      <c r="D193" s="6"/>
      <c r="E193" s="6"/>
      <c r="F193" s="6"/>
      <c r="G193" s="6"/>
      <c r="H193" s="6"/>
      <c r="I193" s="6"/>
      <c r="J193" s="6">
        <v>5754815000</v>
      </c>
      <c r="K193" s="6">
        <v>5355737586</v>
      </c>
      <c r="L193" s="6"/>
      <c r="M193" s="6">
        <v>147659000</v>
      </c>
      <c r="N193" s="6">
        <v>142724832</v>
      </c>
      <c r="O193" s="6"/>
      <c r="P193" s="6">
        <v>101845000</v>
      </c>
      <c r="Q193" s="6">
        <v>96744500</v>
      </c>
      <c r="R193" s="6"/>
      <c r="S193" s="21">
        <v>3548381000</v>
      </c>
      <c r="T193" s="21">
        <v>2639803495</v>
      </c>
      <c r="U193" s="21"/>
      <c r="V193" s="13">
        <f t="shared" si="7"/>
        <v>9552700000</v>
      </c>
      <c r="W193" s="13">
        <f t="shared" si="8"/>
        <v>8235010413</v>
      </c>
    </row>
    <row r="194" spans="1:23" x14ac:dyDescent="0.25">
      <c r="A194" s="1">
        <v>192</v>
      </c>
      <c r="B194" s="1" t="str">
        <f t="shared" si="6"/>
        <v>Provinsi Jawa Tengah</v>
      </c>
      <c r="C194" s="3" t="s">
        <v>200</v>
      </c>
      <c r="D194" s="6"/>
      <c r="E194" s="6"/>
      <c r="F194" s="6"/>
      <c r="G194" s="6"/>
      <c r="H194" s="6"/>
      <c r="I194" s="6"/>
      <c r="J194" s="6">
        <v>6140432000</v>
      </c>
      <c r="K194" s="6">
        <v>5503848178</v>
      </c>
      <c r="L194" s="6"/>
      <c r="M194" s="6">
        <v>250000000</v>
      </c>
      <c r="N194" s="6">
        <v>245150000</v>
      </c>
      <c r="O194" s="6"/>
      <c r="P194" s="6">
        <v>150000000</v>
      </c>
      <c r="Q194" s="6">
        <v>147500000</v>
      </c>
      <c r="R194" s="6"/>
      <c r="S194" s="21">
        <v>1048083333</v>
      </c>
      <c r="T194" s="21">
        <v>1048083333</v>
      </c>
      <c r="U194" s="21"/>
      <c r="V194" s="13">
        <f t="shared" si="7"/>
        <v>7588515333</v>
      </c>
      <c r="W194" s="13">
        <f t="shared" si="8"/>
        <v>6944581511</v>
      </c>
    </row>
    <row r="195" spans="1:23" x14ac:dyDescent="0.25">
      <c r="A195" s="1">
        <v>193</v>
      </c>
      <c r="B195" s="1" t="str">
        <f t="shared" si="6"/>
        <v>Provinsi Jawa Tengah</v>
      </c>
      <c r="C195" s="3" t="s">
        <v>201</v>
      </c>
      <c r="D195" s="6"/>
      <c r="E195" s="6"/>
      <c r="F195" s="6"/>
      <c r="G195" s="6"/>
      <c r="H195" s="6"/>
      <c r="I195" s="6"/>
      <c r="J195" s="6">
        <v>6435758000</v>
      </c>
      <c r="K195" s="6">
        <v>6266980168</v>
      </c>
      <c r="L195" s="6"/>
      <c r="M195" s="6">
        <v>419000000</v>
      </c>
      <c r="N195" s="6">
        <v>395545109</v>
      </c>
      <c r="O195" s="6"/>
      <c r="P195" s="6"/>
      <c r="Q195" s="6"/>
      <c r="R195" s="6"/>
      <c r="S195" s="21">
        <v>569755000</v>
      </c>
      <c r="T195" s="21">
        <v>486231400</v>
      </c>
      <c r="U195" s="21"/>
      <c r="V195" s="13">
        <f t="shared" si="7"/>
        <v>7424513000</v>
      </c>
      <c r="W195" s="13">
        <f t="shared" si="8"/>
        <v>7148756677</v>
      </c>
    </row>
    <row r="196" spans="1:23" x14ac:dyDescent="0.25">
      <c r="A196" s="1">
        <v>194</v>
      </c>
      <c r="B196" s="1" t="str">
        <f t="shared" ref="B196:B259" si="9">IF(LEFT(C196,1)="P",C196,B195)</f>
        <v>Provinsi Jawa Tengah</v>
      </c>
      <c r="C196" s="3" t="s">
        <v>202</v>
      </c>
      <c r="D196" s="6"/>
      <c r="E196" s="6"/>
      <c r="F196" s="6"/>
      <c r="G196" s="6">
        <v>92050000</v>
      </c>
      <c r="H196" s="6">
        <v>87527900</v>
      </c>
      <c r="I196" s="6"/>
      <c r="J196" s="6">
        <v>8760749873</v>
      </c>
      <c r="K196" s="6">
        <v>8225776504</v>
      </c>
      <c r="L196" s="6"/>
      <c r="M196" s="6">
        <v>245150000</v>
      </c>
      <c r="N196" s="6">
        <v>243576000</v>
      </c>
      <c r="O196" s="6"/>
      <c r="P196" s="6">
        <v>122700000</v>
      </c>
      <c r="Q196" s="6">
        <v>121223250</v>
      </c>
      <c r="R196" s="6"/>
      <c r="S196" s="21"/>
      <c r="T196" s="21"/>
      <c r="U196" s="21"/>
      <c r="V196" s="13">
        <f t="shared" ref="V196:V259" si="10">P196+M196+J196+G196+D196+S196</f>
        <v>9220649873</v>
      </c>
      <c r="W196" s="13">
        <f t="shared" ref="W196:W259" si="11">Q196+N196+K196+H196+E196+T196</f>
        <v>8678103654</v>
      </c>
    </row>
    <row r="197" spans="1:23" x14ac:dyDescent="0.25">
      <c r="A197" s="1">
        <v>195</v>
      </c>
      <c r="B197" s="1" t="str">
        <f t="shared" si="9"/>
        <v>Provinsi Jawa Tengah</v>
      </c>
      <c r="C197" s="3" t="s">
        <v>203</v>
      </c>
      <c r="D197" s="6"/>
      <c r="E197" s="6"/>
      <c r="F197" s="6"/>
      <c r="G197" s="6">
        <v>60000000</v>
      </c>
      <c r="H197" s="6">
        <v>49761000</v>
      </c>
      <c r="I197" s="6"/>
      <c r="J197" s="6">
        <v>7331594605</v>
      </c>
      <c r="K197" s="6">
        <v>6119223088.7600002</v>
      </c>
      <c r="L197" s="6"/>
      <c r="M197" s="6">
        <v>60000000</v>
      </c>
      <c r="N197" s="6">
        <v>51803000</v>
      </c>
      <c r="O197" s="6"/>
      <c r="P197" s="6">
        <v>125000000</v>
      </c>
      <c r="Q197" s="6">
        <v>107511500</v>
      </c>
      <c r="R197" s="6"/>
      <c r="S197" s="21"/>
      <c r="T197" s="21"/>
      <c r="U197" s="21"/>
      <c r="V197" s="13">
        <f t="shared" si="10"/>
        <v>7576594605</v>
      </c>
      <c r="W197" s="13">
        <f t="shared" si="11"/>
        <v>6328298588.7600002</v>
      </c>
    </row>
    <row r="198" spans="1:23" x14ac:dyDescent="0.25">
      <c r="A198" s="1">
        <v>196</v>
      </c>
      <c r="B198" s="1" t="str">
        <f t="shared" si="9"/>
        <v>Provinsi Jawa Tengah</v>
      </c>
      <c r="C198" s="3" t="s">
        <v>204</v>
      </c>
      <c r="D198" s="6"/>
      <c r="E198" s="6"/>
      <c r="F198" s="6"/>
      <c r="G198" s="6"/>
      <c r="H198" s="6"/>
      <c r="I198" s="6"/>
      <c r="J198" s="6">
        <v>6357383000</v>
      </c>
      <c r="K198" s="6">
        <v>5861051589</v>
      </c>
      <c r="L198" s="6"/>
      <c r="M198" s="6">
        <v>120408000</v>
      </c>
      <c r="N198" s="6">
        <v>117447000</v>
      </c>
      <c r="O198" s="6"/>
      <c r="P198" s="6">
        <v>66395000</v>
      </c>
      <c r="Q198" s="6">
        <v>66095000</v>
      </c>
      <c r="R198" s="6"/>
      <c r="S198" s="21">
        <v>1314092000</v>
      </c>
      <c r="T198" s="21">
        <v>1210994750</v>
      </c>
      <c r="U198" s="21"/>
      <c r="V198" s="13">
        <f t="shared" si="10"/>
        <v>7858278000</v>
      </c>
      <c r="W198" s="13">
        <f t="shared" si="11"/>
        <v>7255588339</v>
      </c>
    </row>
    <row r="199" spans="1:23" x14ac:dyDescent="0.25">
      <c r="A199" s="1">
        <v>197</v>
      </c>
      <c r="B199" s="1" t="str">
        <f t="shared" si="9"/>
        <v>Provinsi D.I. Yogyakarta</v>
      </c>
      <c r="C199" s="3" t="s">
        <v>205</v>
      </c>
      <c r="D199" s="6"/>
      <c r="E199" s="6"/>
      <c r="F199" s="6"/>
      <c r="G199" s="6"/>
      <c r="H199" s="6"/>
      <c r="I199" s="6"/>
      <c r="J199" s="6">
        <v>6492618500</v>
      </c>
      <c r="K199" s="6">
        <v>6095008240</v>
      </c>
      <c r="L199" s="6"/>
      <c r="M199" s="6"/>
      <c r="N199" s="6"/>
      <c r="O199" s="6"/>
      <c r="P199" s="6"/>
      <c r="Q199" s="6"/>
      <c r="R199" s="6"/>
      <c r="S199" s="21"/>
      <c r="T199" s="21"/>
      <c r="U199" s="21"/>
      <c r="V199" s="13">
        <f t="shared" si="10"/>
        <v>6492618500</v>
      </c>
      <c r="W199" s="13">
        <f t="shared" si="11"/>
        <v>6095008240</v>
      </c>
    </row>
    <row r="200" spans="1:23" x14ac:dyDescent="0.25">
      <c r="A200" s="1">
        <v>198</v>
      </c>
      <c r="B200" s="1" t="str">
        <f t="shared" si="9"/>
        <v>Provinsi D.I. Yogyakarta</v>
      </c>
      <c r="C200" s="3" t="s">
        <v>206</v>
      </c>
      <c r="D200" s="6"/>
      <c r="E200" s="6"/>
      <c r="F200" s="6"/>
      <c r="G200" s="6"/>
      <c r="H200" s="6"/>
      <c r="I200" s="6"/>
      <c r="J200" s="6">
        <v>4355000000</v>
      </c>
      <c r="K200" s="6">
        <v>4313006873</v>
      </c>
      <c r="L200" s="6"/>
      <c r="M200" s="6">
        <v>755406350</v>
      </c>
      <c r="N200" s="6">
        <v>642968100</v>
      </c>
      <c r="O200" s="6"/>
      <c r="P200" s="6"/>
      <c r="Q200" s="6"/>
      <c r="R200" s="6"/>
      <c r="S200" s="21"/>
      <c r="T200" s="21"/>
      <c r="U200" s="21"/>
      <c r="V200" s="13">
        <f t="shared" si="10"/>
        <v>5110406350</v>
      </c>
      <c r="W200" s="13">
        <f t="shared" si="11"/>
        <v>4955974973</v>
      </c>
    </row>
    <row r="201" spans="1:23" x14ac:dyDescent="0.25">
      <c r="A201" s="1">
        <v>199</v>
      </c>
      <c r="B201" s="1" t="str">
        <f t="shared" si="9"/>
        <v>Provinsi D.I. Yogyakarta</v>
      </c>
      <c r="C201" s="3" t="s">
        <v>207</v>
      </c>
      <c r="D201" s="6">
        <v>42352500</v>
      </c>
      <c r="E201" s="6">
        <v>39352500</v>
      </c>
      <c r="F201" s="6"/>
      <c r="G201" s="6"/>
      <c r="H201" s="6"/>
      <c r="I201" s="6"/>
      <c r="J201" s="6">
        <v>963292003</v>
      </c>
      <c r="K201" s="6">
        <v>890078003</v>
      </c>
      <c r="L201" s="6"/>
      <c r="M201" s="6">
        <v>60000000</v>
      </c>
      <c r="N201" s="6">
        <v>57940000</v>
      </c>
      <c r="O201" s="6"/>
      <c r="P201" s="6">
        <v>67412500</v>
      </c>
      <c r="Q201" s="6">
        <v>67412500</v>
      </c>
      <c r="R201" s="6"/>
      <c r="S201" s="21"/>
      <c r="T201" s="21"/>
      <c r="U201" s="21"/>
      <c r="V201" s="13">
        <f t="shared" si="10"/>
        <v>1133057003</v>
      </c>
      <c r="W201" s="13">
        <f t="shared" si="11"/>
        <v>1054783003</v>
      </c>
    </row>
    <row r="202" spans="1:23" x14ac:dyDescent="0.25">
      <c r="A202" s="1">
        <v>200</v>
      </c>
      <c r="B202" s="1" t="str">
        <f t="shared" si="9"/>
        <v>Provinsi D.I. Yogyakarta</v>
      </c>
      <c r="C202" s="3" t="s">
        <v>208</v>
      </c>
      <c r="D202" s="6"/>
      <c r="E202" s="6"/>
      <c r="F202" s="6"/>
      <c r="G202" s="6"/>
      <c r="H202" s="6"/>
      <c r="I202" s="6"/>
      <c r="J202" s="6">
        <v>1912870698</v>
      </c>
      <c r="K202" s="6">
        <v>1863557223</v>
      </c>
      <c r="L202" s="6"/>
      <c r="M202" s="6"/>
      <c r="N202" s="6"/>
      <c r="O202" s="6"/>
      <c r="P202" s="6"/>
      <c r="Q202" s="6"/>
      <c r="R202" s="6"/>
      <c r="S202" s="21"/>
      <c r="T202" s="21"/>
      <c r="U202" s="21"/>
      <c r="V202" s="13">
        <f t="shared" si="10"/>
        <v>1912870698</v>
      </c>
      <c r="W202" s="13">
        <f t="shared" si="11"/>
        <v>1863557223</v>
      </c>
    </row>
    <row r="203" spans="1:23" x14ac:dyDescent="0.25">
      <c r="A203" s="1">
        <v>201</v>
      </c>
      <c r="B203" s="1" t="str">
        <f t="shared" si="9"/>
        <v>Provinsi D.I. Yogyakarta</v>
      </c>
      <c r="C203" s="3" t="s">
        <v>209</v>
      </c>
      <c r="D203" s="6">
        <v>2063891470</v>
      </c>
      <c r="E203" s="6">
        <v>1861621520</v>
      </c>
      <c r="F203" s="6"/>
      <c r="G203" s="6"/>
      <c r="H203" s="6"/>
      <c r="I203" s="6"/>
      <c r="J203" s="6">
        <v>999282690</v>
      </c>
      <c r="K203" s="6">
        <v>999282690</v>
      </c>
      <c r="L203" s="6"/>
      <c r="M203" s="6"/>
      <c r="N203" s="6"/>
      <c r="O203" s="6"/>
      <c r="P203" s="6"/>
      <c r="Q203" s="6"/>
      <c r="R203" s="6"/>
      <c r="S203" s="21"/>
      <c r="T203" s="21"/>
      <c r="U203" s="21"/>
      <c r="V203" s="13">
        <f t="shared" si="10"/>
        <v>3063174160</v>
      </c>
      <c r="W203" s="13">
        <f t="shared" si="11"/>
        <v>2860904210</v>
      </c>
    </row>
    <row r="204" spans="1:23" x14ac:dyDescent="0.25">
      <c r="A204" s="1">
        <v>202</v>
      </c>
      <c r="B204" s="1" t="str">
        <f t="shared" si="9"/>
        <v>Provinsi D.I. Yogyakarta</v>
      </c>
      <c r="C204" s="3" t="s">
        <v>210</v>
      </c>
      <c r="D204" s="6"/>
      <c r="E204" s="6"/>
      <c r="F204" s="6"/>
      <c r="G204" s="6"/>
      <c r="H204" s="6"/>
      <c r="I204" s="6"/>
      <c r="J204" s="6">
        <v>1431589065</v>
      </c>
      <c r="K204" s="6">
        <v>1173424508</v>
      </c>
      <c r="L204" s="6"/>
      <c r="M204" s="6"/>
      <c r="N204" s="6"/>
      <c r="O204" s="6"/>
      <c r="P204" s="6"/>
      <c r="Q204" s="6"/>
      <c r="R204" s="6"/>
      <c r="S204" s="21"/>
      <c r="T204" s="21"/>
      <c r="U204" s="21"/>
      <c r="V204" s="13">
        <f t="shared" si="10"/>
        <v>1431589065</v>
      </c>
      <c r="W204" s="13">
        <f t="shared" si="11"/>
        <v>1173424508</v>
      </c>
    </row>
    <row r="205" spans="1:23" x14ac:dyDescent="0.25">
      <c r="A205" s="1">
        <v>203</v>
      </c>
      <c r="B205" s="1" t="str">
        <f t="shared" si="9"/>
        <v>Provinsi Jawa Timur</v>
      </c>
      <c r="C205" s="3" t="s">
        <v>211</v>
      </c>
      <c r="D205" s="6">
        <v>48046992756</v>
      </c>
      <c r="E205" s="6">
        <v>39430612754</v>
      </c>
      <c r="F205" s="6"/>
      <c r="G205" s="6">
        <v>674490000</v>
      </c>
      <c r="H205" s="6">
        <v>639884612</v>
      </c>
      <c r="I205" s="6"/>
      <c r="J205" s="6">
        <v>325246581621</v>
      </c>
      <c r="K205" s="6">
        <v>294429514035</v>
      </c>
      <c r="L205" s="6"/>
      <c r="M205" s="6">
        <v>5000000000</v>
      </c>
      <c r="N205" s="6">
        <v>4686067295</v>
      </c>
      <c r="O205" s="6"/>
      <c r="P205" s="6">
        <v>1400000000</v>
      </c>
      <c r="Q205" s="6">
        <v>838553350</v>
      </c>
      <c r="R205" s="6"/>
      <c r="S205" s="21">
        <v>108642196450</v>
      </c>
      <c r="T205" s="21">
        <v>95381516456</v>
      </c>
      <c r="U205" s="21"/>
      <c r="V205" s="13">
        <f t="shared" si="10"/>
        <v>489010260827</v>
      </c>
      <c r="W205" s="13">
        <f>Q205+N205+K205+H205+E205+T205</f>
        <v>435406148502</v>
      </c>
    </row>
    <row r="206" spans="1:23" x14ac:dyDescent="0.25">
      <c r="A206" s="1">
        <v>204</v>
      </c>
      <c r="B206" s="1" t="str">
        <f t="shared" si="9"/>
        <v>Provinsi Jawa Timur</v>
      </c>
      <c r="C206" s="3" t="s">
        <v>212</v>
      </c>
      <c r="D206" s="6"/>
      <c r="E206" s="6"/>
      <c r="F206" s="6"/>
      <c r="G206" s="6"/>
      <c r="H206" s="6"/>
      <c r="I206" s="6"/>
      <c r="J206" s="6">
        <v>8571930863</v>
      </c>
      <c r="K206" s="6">
        <v>8375426781</v>
      </c>
      <c r="L206" s="6"/>
      <c r="M206" s="6">
        <v>223350750</v>
      </c>
      <c r="N206" s="6">
        <v>214975000</v>
      </c>
      <c r="O206" s="6"/>
      <c r="P206" s="6">
        <v>230000000</v>
      </c>
      <c r="Q206" s="6">
        <v>143142000</v>
      </c>
      <c r="R206" s="6"/>
      <c r="S206" s="21">
        <v>4874100460</v>
      </c>
      <c r="T206" s="21">
        <v>2327898800</v>
      </c>
      <c r="U206" s="21"/>
      <c r="V206" s="13">
        <f t="shared" si="10"/>
        <v>13899382073</v>
      </c>
      <c r="W206" s="13">
        <f t="shared" si="11"/>
        <v>11061442581</v>
      </c>
    </row>
    <row r="207" spans="1:23" x14ac:dyDescent="0.25">
      <c r="A207" s="1">
        <v>205</v>
      </c>
      <c r="B207" s="1" t="str">
        <f t="shared" si="9"/>
        <v>Provinsi Jawa Timur</v>
      </c>
      <c r="C207" s="3" t="s">
        <v>213</v>
      </c>
      <c r="D207" s="6">
        <v>2143721500</v>
      </c>
      <c r="E207" s="6">
        <v>2124366500</v>
      </c>
      <c r="F207" s="6"/>
      <c r="G207" s="6"/>
      <c r="H207" s="6"/>
      <c r="I207" s="6"/>
      <c r="J207" s="6">
        <v>20870000000</v>
      </c>
      <c r="K207" s="6">
        <v>20749349574</v>
      </c>
      <c r="L207" s="6"/>
      <c r="M207" s="6"/>
      <c r="N207" s="6"/>
      <c r="O207" s="6"/>
      <c r="P207" s="6">
        <v>76000000</v>
      </c>
      <c r="Q207" s="6">
        <v>75970000</v>
      </c>
      <c r="R207" s="6"/>
      <c r="S207" s="21">
        <v>6130000000</v>
      </c>
      <c r="T207" s="21">
        <v>5869043087</v>
      </c>
      <c r="U207" s="21"/>
      <c r="V207" s="13">
        <f t="shared" si="10"/>
        <v>29219721500</v>
      </c>
      <c r="W207" s="13">
        <f t="shared" si="11"/>
        <v>28818729161</v>
      </c>
    </row>
    <row r="208" spans="1:23" x14ac:dyDescent="0.25">
      <c r="A208" s="1">
        <v>206</v>
      </c>
      <c r="B208" s="1" t="str">
        <f t="shared" si="9"/>
        <v>Provinsi Jawa Timur</v>
      </c>
      <c r="C208" s="3" t="s">
        <v>214</v>
      </c>
      <c r="D208" s="6">
        <v>1500000000</v>
      </c>
      <c r="E208" s="6">
        <v>1435905650</v>
      </c>
      <c r="F208" s="6"/>
      <c r="G208" s="6"/>
      <c r="H208" s="6"/>
      <c r="I208" s="6"/>
      <c r="J208" s="6">
        <v>9072984775</v>
      </c>
      <c r="K208" s="6">
        <v>8307621747</v>
      </c>
      <c r="L208" s="6"/>
      <c r="M208" s="6">
        <v>400000000</v>
      </c>
      <c r="N208" s="6">
        <v>390152700</v>
      </c>
      <c r="O208" s="6"/>
      <c r="P208" s="6"/>
      <c r="Q208" s="6"/>
      <c r="R208" s="6"/>
      <c r="S208" s="21">
        <v>7798853500</v>
      </c>
      <c r="T208" s="21">
        <v>7577226089</v>
      </c>
      <c r="U208" s="21"/>
      <c r="V208" s="13">
        <f t="shared" si="10"/>
        <v>18771838275</v>
      </c>
      <c r="W208" s="13">
        <f t="shared" si="11"/>
        <v>17710906186</v>
      </c>
    </row>
    <row r="209" spans="1:23" x14ac:dyDescent="0.25">
      <c r="A209" s="1">
        <v>207</v>
      </c>
      <c r="B209" s="1" t="str">
        <f t="shared" si="9"/>
        <v>Provinsi Jawa Timur</v>
      </c>
      <c r="C209" s="3" t="s">
        <v>215</v>
      </c>
      <c r="D209" s="6">
        <v>2580437250</v>
      </c>
      <c r="E209" s="6">
        <v>2065846497</v>
      </c>
      <c r="F209" s="6"/>
      <c r="G209" s="6"/>
      <c r="H209" s="6"/>
      <c r="I209" s="6"/>
      <c r="J209" s="6">
        <v>25352248096</v>
      </c>
      <c r="K209" s="6">
        <v>25289812818</v>
      </c>
      <c r="L209" s="6"/>
      <c r="M209" s="6">
        <v>184320000</v>
      </c>
      <c r="N209" s="6">
        <v>163487024</v>
      </c>
      <c r="O209" s="6"/>
      <c r="P209" s="6"/>
      <c r="Q209" s="6"/>
      <c r="R209" s="6"/>
      <c r="S209" s="21">
        <v>8236470165</v>
      </c>
      <c r="T209" s="21">
        <v>8236470165</v>
      </c>
      <c r="U209" s="21"/>
      <c r="V209" s="13">
        <f t="shared" si="10"/>
        <v>36353475511</v>
      </c>
      <c r="W209" s="13">
        <f t="shared" si="11"/>
        <v>35755616504</v>
      </c>
    </row>
    <row r="210" spans="1:23" x14ac:dyDescent="0.25">
      <c r="A210" s="1">
        <v>208</v>
      </c>
      <c r="B210" s="1" t="str">
        <f t="shared" si="9"/>
        <v>Provinsi Jawa Timur</v>
      </c>
      <c r="C210" s="3" t="s">
        <v>216</v>
      </c>
      <c r="D210" s="6">
        <v>3080802000</v>
      </c>
      <c r="E210" s="6">
        <v>2879725500</v>
      </c>
      <c r="F210" s="6"/>
      <c r="G210" s="6"/>
      <c r="H210" s="6"/>
      <c r="I210" s="6"/>
      <c r="J210" s="6">
        <v>20860175989.290001</v>
      </c>
      <c r="K210" s="6">
        <v>20085273760</v>
      </c>
      <c r="L210" s="6"/>
      <c r="M210" s="6">
        <v>572000000</v>
      </c>
      <c r="N210" s="6">
        <v>551874360</v>
      </c>
      <c r="O210" s="6"/>
      <c r="P210" s="6">
        <v>60000000</v>
      </c>
      <c r="Q210" s="6">
        <v>49764450</v>
      </c>
      <c r="R210" s="6"/>
      <c r="S210" s="21">
        <v>3650600000</v>
      </c>
      <c r="T210" s="21">
        <v>3587503871</v>
      </c>
      <c r="U210" s="21"/>
      <c r="V210" s="13">
        <f t="shared" si="10"/>
        <v>28223577989.290001</v>
      </c>
      <c r="W210" s="13">
        <f t="shared" si="11"/>
        <v>27154141941</v>
      </c>
    </row>
    <row r="211" spans="1:23" x14ac:dyDescent="0.25">
      <c r="A211" s="1">
        <v>209</v>
      </c>
      <c r="B211" s="1" t="str">
        <f t="shared" si="9"/>
        <v>Provinsi Jawa Timur</v>
      </c>
      <c r="C211" s="3" t="s">
        <v>217</v>
      </c>
      <c r="D211" s="6">
        <v>206050000</v>
      </c>
      <c r="E211" s="6">
        <v>119795455</v>
      </c>
      <c r="F211" s="6"/>
      <c r="G211" s="6"/>
      <c r="H211" s="6"/>
      <c r="I211" s="6"/>
      <c r="J211" s="6">
        <v>14241680000</v>
      </c>
      <c r="K211" s="6">
        <v>14100704982.800001</v>
      </c>
      <c r="L211" s="6"/>
      <c r="M211" s="6">
        <v>850000000</v>
      </c>
      <c r="N211" s="6">
        <v>689868300</v>
      </c>
      <c r="O211" s="6"/>
      <c r="P211" s="6"/>
      <c r="Q211" s="6"/>
      <c r="R211" s="6"/>
      <c r="S211" s="21">
        <v>308558194</v>
      </c>
      <c r="T211" s="21">
        <v>142821149</v>
      </c>
      <c r="U211" s="21"/>
      <c r="V211" s="13">
        <f t="shared" si="10"/>
        <v>15606288194</v>
      </c>
      <c r="W211" s="13">
        <f t="shared" si="11"/>
        <v>15053189886.800001</v>
      </c>
    </row>
    <row r="212" spans="1:23" x14ac:dyDescent="0.25">
      <c r="A212" s="1">
        <v>210</v>
      </c>
      <c r="B212" s="1" t="str">
        <f t="shared" si="9"/>
        <v>Provinsi Jawa Timur</v>
      </c>
      <c r="C212" s="3" t="s">
        <v>218</v>
      </c>
      <c r="D212" s="6">
        <v>17144679323.33</v>
      </c>
      <c r="E212" s="6">
        <v>12663405642</v>
      </c>
      <c r="F212" s="6"/>
      <c r="G212" s="6"/>
      <c r="H212" s="6"/>
      <c r="I212" s="6"/>
      <c r="J212" s="6">
        <v>19225189461.41</v>
      </c>
      <c r="K212" s="6">
        <v>14725473305</v>
      </c>
      <c r="L212" s="6"/>
      <c r="M212" s="6">
        <v>618852038.25999999</v>
      </c>
      <c r="N212" s="6">
        <v>418143078</v>
      </c>
      <c r="O212" s="6"/>
      <c r="P212" s="6"/>
      <c r="Q212" s="6"/>
      <c r="R212" s="6"/>
      <c r="S212" s="21">
        <v>20620295901</v>
      </c>
      <c r="T212" s="21">
        <v>19246494413</v>
      </c>
      <c r="U212" s="21"/>
      <c r="V212" s="13">
        <f t="shared" si="10"/>
        <v>57609016724</v>
      </c>
      <c r="W212" s="13">
        <f t="shared" si="11"/>
        <v>47053516438</v>
      </c>
    </row>
    <row r="213" spans="1:23" x14ac:dyDescent="0.25">
      <c r="A213" s="1">
        <v>211</v>
      </c>
      <c r="B213" s="1" t="str">
        <f t="shared" si="9"/>
        <v>Provinsi Jawa Timur</v>
      </c>
      <c r="C213" s="3" t="s">
        <v>219</v>
      </c>
      <c r="D213" s="6">
        <v>4402115000</v>
      </c>
      <c r="E213" s="6">
        <v>3549970673</v>
      </c>
      <c r="F213" s="6"/>
      <c r="G213" s="6">
        <v>56165000</v>
      </c>
      <c r="H213" s="6">
        <v>36221000</v>
      </c>
      <c r="I213" s="6"/>
      <c r="J213" s="6">
        <v>17162526537</v>
      </c>
      <c r="K213" s="6">
        <v>15083344601</v>
      </c>
      <c r="L213" s="6"/>
      <c r="M213" s="6">
        <v>305625000</v>
      </c>
      <c r="N213" s="6">
        <v>294847426</v>
      </c>
      <c r="O213" s="6"/>
      <c r="P213" s="6">
        <v>10305081600</v>
      </c>
      <c r="Q213" s="6">
        <v>10214707501</v>
      </c>
      <c r="R213" s="6"/>
      <c r="S213" s="21"/>
      <c r="T213" s="21"/>
      <c r="U213" s="21"/>
      <c r="V213" s="13">
        <f t="shared" si="10"/>
        <v>32231513137</v>
      </c>
      <c r="W213" s="13">
        <f t="shared" si="11"/>
        <v>29179091201</v>
      </c>
    </row>
    <row r="214" spans="1:23" x14ac:dyDescent="0.25">
      <c r="A214" s="1">
        <v>212</v>
      </c>
      <c r="B214" s="1" t="str">
        <f t="shared" si="9"/>
        <v>Provinsi Jawa Timur</v>
      </c>
      <c r="C214" s="3" t="s">
        <v>220</v>
      </c>
      <c r="D214" s="6"/>
      <c r="E214" s="6"/>
      <c r="F214" s="6"/>
      <c r="G214" s="6"/>
      <c r="H214" s="6"/>
      <c r="I214" s="6"/>
      <c r="J214" s="6">
        <v>53528533961</v>
      </c>
      <c r="K214" s="6">
        <v>52740162900</v>
      </c>
      <c r="L214" s="6"/>
      <c r="M214" s="6">
        <v>314490000</v>
      </c>
      <c r="N214" s="6">
        <v>252163200</v>
      </c>
      <c r="O214" s="6"/>
      <c r="P214" s="6">
        <v>200000000</v>
      </c>
      <c r="Q214" s="6">
        <v>0</v>
      </c>
      <c r="R214" s="6"/>
      <c r="S214" s="21">
        <v>36567767849</v>
      </c>
      <c r="T214" s="21">
        <v>33297427377</v>
      </c>
      <c r="U214" s="21"/>
      <c r="V214" s="13">
        <f t="shared" si="10"/>
        <v>90610791810</v>
      </c>
      <c r="W214" s="13">
        <f t="shared" si="11"/>
        <v>86289753477</v>
      </c>
    </row>
    <row r="215" spans="1:23" x14ac:dyDescent="0.25">
      <c r="A215" s="1">
        <v>213</v>
      </c>
      <c r="B215" s="1" t="str">
        <f t="shared" si="9"/>
        <v>Provinsi Jawa Timur</v>
      </c>
      <c r="C215" s="3" t="s">
        <v>221</v>
      </c>
      <c r="D215" s="6">
        <v>12481109661</v>
      </c>
      <c r="E215" s="6">
        <v>12130273200</v>
      </c>
      <c r="F215" s="6"/>
      <c r="G215" s="6"/>
      <c r="H215" s="6"/>
      <c r="I215" s="6"/>
      <c r="J215" s="6">
        <v>22667489308</v>
      </c>
      <c r="K215" s="6">
        <v>22122586402</v>
      </c>
      <c r="L215" s="6"/>
      <c r="M215" s="6">
        <v>195000000</v>
      </c>
      <c r="N215" s="6">
        <v>187483000</v>
      </c>
      <c r="O215" s="6"/>
      <c r="P215" s="6">
        <v>210000000</v>
      </c>
      <c r="Q215" s="6">
        <v>204115187</v>
      </c>
      <c r="R215" s="6"/>
      <c r="S215" s="21"/>
      <c r="T215" s="21"/>
      <c r="U215" s="21"/>
      <c r="V215" s="13">
        <f t="shared" si="10"/>
        <v>35553598969</v>
      </c>
      <c r="W215" s="13">
        <f t="shared" si="11"/>
        <v>34644457789</v>
      </c>
    </row>
    <row r="216" spans="1:23" x14ac:dyDescent="0.25">
      <c r="A216" s="1">
        <v>214</v>
      </c>
      <c r="B216" s="1" t="str">
        <f t="shared" si="9"/>
        <v>Provinsi Jawa Timur</v>
      </c>
      <c r="C216" s="3" t="s">
        <v>222</v>
      </c>
      <c r="D216" s="6">
        <v>1615000000</v>
      </c>
      <c r="E216" s="6">
        <v>1397375400</v>
      </c>
      <c r="F216" s="6"/>
      <c r="G216" s="6">
        <v>150000000</v>
      </c>
      <c r="H216" s="6">
        <v>2861000</v>
      </c>
      <c r="I216" s="6"/>
      <c r="J216" s="6">
        <v>18873858826</v>
      </c>
      <c r="K216" s="6">
        <v>16639029093</v>
      </c>
      <c r="L216" s="6"/>
      <c r="M216" s="6">
        <v>600000000</v>
      </c>
      <c r="N216" s="6">
        <v>596800000</v>
      </c>
      <c r="O216" s="6"/>
      <c r="P216" s="6">
        <v>120000000</v>
      </c>
      <c r="Q216" s="6">
        <v>105866000</v>
      </c>
      <c r="R216" s="6"/>
      <c r="S216" s="21">
        <v>4088004400</v>
      </c>
      <c r="T216" s="21">
        <v>1958886600</v>
      </c>
      <c r="U216" s="21"/>
      <c r="V216" s="13">
        <f t="shared" si="10"/>
        <v>25446863226</v>
      </c>
      <c r="W216" s="13">
        <f t="shared" si="11"/>
        <v>20700818093</v>
      </c>
    </row>
    <row r="217" spans="1:23" x14ac:dyDescent="0.25">
      <c r="A217" s="1">
        <v>215</v>
      </c>
      <c r="B217" s="1" t="str">
        <f t="shared" si="9"/>
        <v>Provinsi Jawa Timur</v>
      </c>
      <c r="C217" s="3" t="s">
        <v>223</v>
      </c>
      <c r="D217" s="6">
        <v>500000000</v>
      </c>
      <c r="E217" s="6">
        <v>405076500</v>
      </c>
      <c r="F217" s="6"/>
      <c r="G217" s="6"/>
      <c r="H217" s="6"/>
      <c r="I217" s="6"/>
      <c r="J217" s="6">
        <v>13269318553</v>
      </c>
      <c r="K217" s="6">
        <v>12745313439.68</v>
      </c>
      <c r="L217" s="6"/>
      <c r="M217" s="6">
        <v>559545000</v>
      </c>
      <c r="N217" s="6">
        <v>545175000</v>
      </c>
      <c r="O217" s="6"/>
      <c r="P217" s="6"/>
      <c r="Q217" s="6"/>
      <c r="R217" s="6"/>
      <c r="S217" s="21">
        <v>1700000000</v>
      </c>
      <c r="T217" s="21">
        <v>1570153450</v>
      </c>
      <c r="U217" s="21"/>
      <c r="V217" s="13">
        <f t="shared" si="10"/>
        <v>16028863553</v>
      </c>
      <c r="W217" s="13">
        <f t="shared" si="11"/>
        <v>15265718389.68</v>
      </c>
    </row>
    <row r="218" spans="1:23" x14ac:dyDescent="0.25">
      <c r="A218" s="1">
        <v>216</v>
      </c>
      <c r="B218" s="1" t="str">
        <f t="shared" si="9"/>
        <v>Provinsi Jawa Timur</v>
      </c>
      <c r="C218" s="3" t="s">
        <v>224</v>
      </c>
      <c r="D218" s="6">
        <v>1129330000</v>
      </c>
      <c r="E218" s="6">
        <v>912609000</v>
      </c>
      <c r="F218" s="6"/>
      <c r="G218" s="6"/>
      <c r="H218" s="6"/>
      <c r="I218" s="6"/>
      <c r="J218" s="6">
        <v>6926707000</v>
      </c>
      <c r="K218" s="6">
        <v>5492980950</v>
      </c>
      <c r="L218" s="6"/>
      <c r="M218" s="6">
        <v>1063820995</v>
      </c>
      <c r="N218" s="6">
        <v>1054099326</v>
      </c>
      <c r="O218" s="6"/>
      <c r="P218" s="6">
        <v>90000000</v>
      </c>
      <c r="Q218" s="6">
        <v>73562500</v>
      </c>
      <c r="R218" s="6"/>
      <c r="S218" s="21">
        <v>6300000000</v>
      </c>
      <c r="T218" s="21">
        <v>5584411627</v>
      </c>
      <c r="U218" s="21"/>
      <c r="V218" s="13">
        <f t="shared" si="10"/>
        <v>15509857995</v>
      </c>
      <c r="W218" s="13">
        <f t="shared" si="11"/>
        <v>13117663403</v>
      </c>
    </row>
    <row r="219" spans="1:23" x14ac:dyDescent="0.25">
      <c r="A219" s="1">
        <v>217</v>
      </c>
      <c r="B219" s="1" t="str">
        <f t="shared" si="9"/>
        <v>Provinsi Jawa Timur</v>
      </c>
      <c r="C219" s="3" t="s">
        <v>225</v>
      </c>
      <c r="D219" s="6">
        <v>1747191900</v>
      </c>
      <c r="E219" s="6">
        <v>1647281400</v>
      </c>
      <c r="F219" s="6"/>
      <c r="G219" s="6">
        <v>125000000</v>
      </c>
      <c r="H219" s="6">
        <v>125000000</v>
      </c>
      <c r="I219" s="6"/>
      <c r="J219" s="6">
        <v>42143316464.059998</v>
      </c>
      <c r="K219" s="6">
        <v>30731586127.190002</v>
      </c>
      <c r="L219" s="6"/>
      <c r="M219" s="6">
        <v>2144864541</v>
      </c>
      <c r="N219" s="6">
        <v>2134087341</v>
      </c>
      <c r="O219" s="6"/>
      <c r="P219" s="6">
        <v>509472700</v>
      </c>
      <c r="Q219" s="6">
        <v>498032700</v>
      </c>
      <c r="R219" s="6"/>
      <c r="S219" s="21">
        <v>24808886227</v>
      </c>
      <c r="T219" s="21">
        <v>23674118390</v>
      </c>
      <c r="U219" s="21"/>
      <c r="V219" s="13">
        <f t="shared" si="10"/>
        <v>71478731832.059998</v>
      </c>
      <c r="W219" s="13">
        <f t="shared" si="11"/>
        <v>58810105958.190002</v>
      </c>
    </row>
    <row r="220" spans="1:23" x14ac:dyDescent="0.25">
      <c r="A220" s="1">
        <v>218</v>
      </c>
      <c r="B220" s="1" t="str">
        <f t="shared" si="9"/>
        <v>Provinsi Jawa Timur</v>
      </c>
      <c r="C220" s="3" t="s">
        <v>226</v>
      </c>
      <c r="D220" s="6"/>
      <c r="E220" s="6"/>
      <c r="F220" s="6"/>
      <c r="G220" s="6"/>
      <c r="H220" s="6"/>
      <c r="I220" s="6"/>
      <c r="J220" s="6">
        <v>35974781370</v>
      </c>
      <c r="K220" s="6">
        <v>33939557505</v>
      </c>
      <c r="L220" s="6"/>
      <c r="M220" s="6">
        <v>180000000</v>
      </c>
      <c r="N220" s="6">
        <v>168750000</v>
      </c>
      <c r="O220" s="6"/>
      <c r="P220" s="6">
        <v>150000000</v>
      </c>
      <c r="Q220" s="6">
        <v>146848000</v>
      </c>
      <c r="R220" s="6"/>
      <c r="S220" s="21">
        <v>3000000000</v>
      </c>
      <c r="T220" s="21">
        <v>2763705700</v>
      </c>
      <c r="U220" s="21"/>
      <c r="V220" s="13">
        <f t="shared" si="10"/>
        <v>39304781370</v>
      </c>
      <c r="W220" s="13">
        <f t="shared" si="11"/>
        <v>37018861205</v>
      </c>
    </row>
    <row r="221" spans="1:23" x14ac:dyDescent="0.25">
      <c r="A221" s="1">
        <v>219</v>
      </c>
      <c r="B221" s="1" t="str">
        <f t="shared" si="9"/>
        <v>Provinsi Jawa Timur</v>
      </c>
      <c r="C221" s="3" t="s">
        <v>227</v>
      </c>
      <c r="D221" s="6">
        <v>150000000</v>
      </c>
      <c r="E221" s="6">
        <v>148535600</v>
      </c>
      <c r="F221" s="6"/>
      <c r="G221" s="6"/>
      <c r="H221" s="6"/>
      <c r="I221" s="6"/>
      <c r="J221" s="6">
        <v>12804273093</v>
      </c>
      <c r="K221" s="6">
        <v>5630153700</v>
      </c>
      <c r="L221" s="6"/>
      <c r="M221" s="6">
        <v>350000000</v>
      </c>
      <c r="N221" s="6">
        <v>307324817</v>
      </c>
      <c r="O221" s="6"/>
      <c r="P221" s="6"/>
      <c r="Q221" s="6"/>
      <c r="R221" s="6"/>
      <c r="S221" s="21">
        <v>8100000000</v>
      </c>
      <c r="T221" s="21">
        <v>5581735000</v>
      </c>
      <c r="U221" s="21"/>
      <c r="V221" s="13">
        <f t="shared" si="10"/>
        <v>21404273093</v>
      </c>
      <c r="W221" s="13">
        <f t="shared" si="11"/>
        <v>11667749117</v>
      </c>
    </row>
    <row r="222" spans="1:23" x14ac:dyDescent="0.25">
      <c r="A222" s="1">
        <v>220</v>
      </c>
      <c r="B222" s="1" t="str">
        <f t="shared" si="9"/>
        <v>Provinsi Jawa Timur</v>
      </c>
      <c r="C222" s="3" t="s">
        <v>228</v>
      </c>
      <c r="D222" s="6">
        <v>4905086558</v>
      </c>
      <c r="E222" s="6">
        <v>4788069600</v>
      </c>
      <c r="F222" s="6"/>
      <c r="G222" s="6">
        <v>145000000</v>
      </c>
      <c r="H222" s="6">
        <v>108959921</v>
      </c>
      <c r="I222" s="6"/>
      <c r="J222" s="6">
        <v>9797953842</v>
      </c>
      <c r="K222" s="6">
        <v>8782364644</v>
      </c>
      <c r="L222" s="6"/>
      <c r="M222" s="6">
        <v>315000000</v>
      </c>
      <c r="N222" s="6">
        <v>297454000</v>
      </c>
      <c r="O222" s="6"/>
      <c r="P222" s="6">
        <v>157000000</v>
      </c>
      <c r="Q222" s="6">
        <v>31348846</v>
      </c>
      <c r="R222" s="6"/>
      <c r="S222" s="21">
        <v>9531101435</v>
      </c>
      <c r="T222" s="21">
        <v>9140451120</v>
      </c>
      <c r="U222" s="21"/>
      <c r="V222" s="13">
        <f t="shared" si="10"/>
        <v>24851141835</v>
      </c>
      <c r="W222" s="13">
        <f t="shared" si="11"/>
        <v>23148648131</v>
      </c>
    </row>
    <row r="223" spans="1:23" x14ac:dyDescent="0.25">
      <c r="A223" s="1">
        <v>221</v>
      </c>
      <c r="B223" s="1" t="str">
        <f t="shared" si="9"/>
        <v>Provinsi Jawa Timur</v>
      </c>
      <c r="C223" s="3" t="s">
        <v>229</v>
      </c>
      <c r="D223" s="6">
        <v>1100000000</v>
      </c>
      <c r="E223" s="6">
        <v>1096755000</v>
      </c>
      <c r="F223" s="6"/>
      <c r="G223" s="6"/>
      <c r="H223" s="6"/>
      <c r="I223" s="6"/>
      <c r="J223" s="6">
        <v>9014613609</v>
      </c>
      <c r="K223" s="6">
        <v>8808698762</v>
      </c>
      <c r="L223" s="6"/>
      <c r="M223" s="6">
        <v>250000000</v>
      </c>
      <c r="N223" s="6">
        <v>238362500</v>
      </c>
      <c r="O223" s="6"/>
      <c r="P223" s="6"/>
      <c r="Q223" s="6"/>
      <c r="R223" s="6"/>
      <c r="S223" s="21">
        <v>3866700000</v>
      </c>
      <c r="T223" s="21">
        <v>3277710575</v>
      </c>
      <c r="U223" s="21"/>
      <c r="V223" s="13">
        <f t="shared" si="10"/>
        <v>14231313609</v>
      </c>
      <c r="W223" s="13">
        <f t="shared" si="11"/>
        <v>13421526837</v>
      </c>
    </row>
    <row r="224" spans="1:23" x14ac:dyDescent="0.25">
      <c r="A224" s="1">
        <v>222</v>
      </c>
      <c r="B224" s="1" t="str">
        <f t="shared" si="9"/>
        <v>Provinsi Jawa Timur</v>
      </c>
      <c r="C224" s="3" t="s">
        <v>230</v>
      </c>
      <c r="D224" s="6">
        <v>1260000000</v>
      </c>
      <c r="E224" s="6">
        <v>1002050000</v>
      </c>
      <c r="F224" s="6"/>
      <c r="G224" s="6">
        <v>100000000</v>
      </c>
      <c r="H224" s="6">
        <v>43700000</v>
      </c>
      <c r="I224" s="6"/>
      <c r="J224" s="6">
        <v>25604194394</v>
      </c>
      <c r="K224" s="6">
        <v>13303415492</v>
      </c>
      <c r="L224" s="6"/>
      <c r="M224" s="6">
        <v>534616445</v>
      </c>
      <c r="N224" s="6">
        <v>460784350</v>
      </c>
      <c r="O224" s="6"/>
      <c r="P224" s="6"/>
      <c r="Q224" s="6"/>
      <c r="R224" s="6"/>
      <c r="S224" s="21">
        <v>18552937000</v>
      </c>
      <c r="T224" s="21">
        <v>12714453950</v>
      </c>
      <c r="U224" s="21"/>
      <c r="V224" s="13">
        <f t="shared" si="10"/>
        <v>46051747839</v>
      </c>
      <c r="W224" s="13">
        <f t="shared" si="11"/>
        <v>27524403792</v>
      </c>
    </row>
    <row r="225" spans="1:23" x14ac:dyDescent="0.25">
      <c r="A225" s="1">
        <v>223</v>
      </c>
      <c r="B225" s="1" t="str">
        <f t="shared" si="9"/>
        <v>Provinsi Jawa Timur</v>
      </c>
      <c r="C225" s="3" t="s">
        <v>231</v>
      </c>
      <c r="D225" s="6">
        <v>1085000000</v>
      </c>
      <c r="E225" s="6">
        <v>914859785</v>
      </c>
      <c r="F225" s="6"/>
      <c r="G225" s="6">
        <v>73500000</v>
      </c>
      <c r="H225" s="6">
        <v>55260000</v>
      </c>
      <c r="I225" s="6"/>
      <c r="J225" s="6">
        <v>139243010883</v>
      </c>
      <c r="K225" s="6">
        <v>126554169593.60001</v>
      </c>
      <c r="L225" s="6"/>
      <c r="M225" s="6">
        <v>4471025000</v>
      </c>
      <c r="N225" s="6">
        <v>4079869223</v>
      </c>
      <c r="O225" s="6"/>
      <c r="P225" s="6">
        <v>72120000</v>
      </c>
      <c r="Q225" s="6">
        <v>52976400</v>
      </c>
      <c r="R225" s="6"/>
      <c r="S225" s="21">
        <v>69920226075</v>
      </c>
      <c r="T225" s="21">
        <v>65161575717</v>
      </c>
      <c r="U225" s="21"/>
      <c r="V225" s="13">
        <f t="shared" si="10"/>
        <v>214864881958</v>
      </c>
      <c r="W225" s="13">
        <f t="shared" si="11"/>
        <v>196818710718.60001</v>
      </c>
    </row>
    <row r="226" spans="1:23" x14ac:dyDescent="0.25">
      <c r="A226" s="1">
        <v>224</v>
      </c>
      <c r="B226" s="1" t="str">
        <f t="shared" si="9"/>
        <v>Provinsi Jawa Timur</v>
      </c>
      <c r="C226" s="3" t="s">
        <v>232</v>
      </c>
      <c r="D226" s="6">
        <v>3710000000</v>
      </c>
      <c r="E226" s="6">
        <v>3558735050</v>
      </c>
      <c r="F226" s="6"/>
      <c r="G226" s="6"/>
      <c r="H226" s="6"/>
      <c r="I226" s="6"/>
      <c r="J226" s="6">
        <v>19462013511</v>
      </c>
      <c r="K226" s="6">
        <v>17381938107</v>
      </c>
      <c r="L226" s="6"/>
      <c r="M226" s="6">
        <v>225000000</v>
      </c>
      <c r="N226" s="6">
        <v>213021719</v>
      </c>
      <c r="O226" s="6"/>
      <c r="P226" s="6">
        <v>70000000</v>
      </c>
      <c r="Q226" s="6">
        <v>69990000</v>
      </c>
      <c r="R226" s="6"/>
      <c r="S226" s="21">
        <v>4385885010</v>
      </c>
      <c r="T226" s="21">
        <v>4373304000</v>
      </c>
      <c r="U226" s="21"/>
      <c r="V226" s="13">
        <f t="shared" si="10"/>
        <v>27852898521</v>
      </c>
      <c r="W226" s="13">
        <f t="shared" si="11"/>
        <v>25596988876</v>
      </c>
    </row>
    <row r="227" spans="1:23" x14ac:dyDescent="0.25">
      <c r="A227" s="1">
        <v>225</v>
      </c>
      <c r="B227" s="1" t="str">
        <f t="shared" si="9"/>
        <v>Provinsi Jawa Timur</v>
      </c>
      <c r="C227" s="3" t="s">
        <v>233</v>
      </c>
      <c r="D227" s="6">
        <v>3500000000</v>
      </c>
      <c r="E227" s="6">
        <v>3269667209</v>
      </c>
      <c r="F227" s="6"/>
      <c r="G227" s="6">
        <v>180000000</v>
      </c>
      <c r="H227" s="6">
        <v>175710423</v>
      </c>
      <c r="I227" s="6"/>
      <c r="J227" s="6">
        <v>42868557965</v>
      </c>
      <c r="K227" s="6">
        <v>41222680108</v>
      </c>
      <c r="L227" s="6"/>
      <c r="M227" s="6">
        <v>675000000</v>
      </c>
      <c r="N227" s="6">
        <v>669283613</v>
      </c>
      <c r="O227" s="6"/>
      <c r="P227" s="6">
        <v>500000000</v>
      </c>
      <c r="Q227" s="6">
        <v>433054600</v>
      </c>
      <c r="R227" s="6"/>
      <c r="S227" s="21">
        <v>3522537500</v>
      </c>
      <c r="T227" s="21">
        <v>3243079116</v>
      </c>
      <c r="U227" s="21"/>
      <c r="V227" s="13">
        <f t="shared" si="10"/>
        <v>51246095465</v>
      </c>
      <c r="W227" s="13">
        <f t="shared" si="11"/>
        <v>49013475069</v>
      </c>
    </row>
    <row r="228" spans="1:23" x14ac:dyDescent="0.25">
      <c r="A228" s="1">
        <v>226</v>
      </c>
      <c r="B228" s="1" t="str">
        <f t="shared" si="9"/>
        <v>Provinsi Jawa Timur</v>
      </c>
      <c r="C228" s="3" t="s">
        <v>234</v>
      </c>
      <c r="D228" s="6">
        <v>4991624400</v>
      </c>
      <c r="E228" s="6">
        <v>4287821104</v>
      </c>
      <c r="F228" s="6"/>
      <c r="G228" s="6"/>
      <c r="H228" s="6"/>
      <c r="I228" s="6"/>
      <c r="J228" s="6">
        <v>15784949000</v>
      </c>
      <c r="K228" s="6">
        <v>14799868277</v>
      </c>
      <c r="L228" s="6"/>
      <c r="M228" s="6">
        <v>323968000</v>
      </c>
      <c r="N228" s="6">
        <v>269481556</v>
      </c>
      <c r="O228" s="6"/>
      <c r="P228" s="6">
        <v>60874600</v>
      </c>
      <c r="Q228" s="6">
        <v>25926500</v>
      </c>
      <c r="R228" s="6"/>
      <c r="S228" s="21"/>
      <c r="T228" s="21"/>
      <c r="U228" s="21"/>
      <c r="V228" s="13">
        <f t="shared" si="10"/>
        <v>21161416000</v>
      </c>
      <c r="W228" s="13">
        <f t="shared" si="11"/>
        <v>19383097437</v>
      </c>
    </row>
    <row r="229" spans="1:23" x14ac:dyDescent="0.25">
      <c r="A229" s="1">
        <v>227</v>
      </c>
      <c r="B229" s="1" t="str">
        <f t="shared" si="9"/>
        <v>Provinsi Jawa Timur</v>
      </c>
      <c r="C229" s="3" t="s">
        <v>235</v>
      </c>
      <c r="D229" s="6"/>
      <c r="E229" s="6"/>
      <c r="F229" s="6"/>
      <c r="G229" s="6"/>
      <c r="H229" s="6"/>
      <c r="I229" s="6"/>
      <c r="J229" s="6">
        <v>14425027109.040001</v>
      </c>
      <c r="K229" s="6">
        <v>13103567044.459999</v>
      </c>
      <c r="L229" s="6"/>
      <c r="M229" s="6">
        <v>460500000</v>
      </c>
      <c r="N229" s="6">
        <v>391427900</v>
      </c>
      <c r="O229" s="6"/>
      <c r="P229" s="6">
        <v>77000000</v>
      </c>
      <c r="Q229" s="6">
        <v>44186500</v>
      </c>
      <c r="R229" s="6"/>
      <c r="S229" s="21">
        <v>1980569627</v>
      </c>
      <c r="T229" s="21">
        <v>534840800</v>
      </c>
      <c r="U229" s="21"/>
      <c r="V229" s="13">
        <f t="shared" si="10"/>
        <v>16943096736.040001</v>
      </c>
      <c r="W229" s="13">
        <f t="shared" si="11"/>
        <v>14074022244.459999</v>
      </c>
    </row>
    <row r="230" spans="1:23" x14ac:dyDescent="0.25">
      <c r="A230" s="1">
        <v>228</v>
      </c>
      <c r="B230" s="1" t="str">
        <f t="shared" si="9"/>
        <v>Provinsi Jawa Timur</v>
      </c>
      <c r="C230" s="3" t="s">
        <v>236</v>
      </c>
      <c r="D230" s="6">
        <v>750000000</v>
      </c>
      <c r="E230" s="6">
        <v>731607500</v>
      </c>
      <c r="F230" s="6"/>
      <c r="G230" s="6"/>
      <c r="H230" s="6"/>
      <c r="I230" s="6"/>
      <c r="J230" s="6">
        <v>19440115997</v>
      </c>
      <c r="K230" s="6">
        <v>17966926005</v>
      </c>
      <c r="L230" s="6"/>
      <c r="M230" s="6">
        <v>220000000</v>
      </c>
      <c r="N230" s="6">
        <v>209300000</v>
      </c>
      <c r="O230" s="6"/>
      <c r="P230" s="6"/>
      <c r="Q230" s="6"/>
      <c r="R230" s="6"/>
      <c r="S230" s="21">
        <v>9119387000</v>
      </c>
      <c r="T230" s="21">
        <v>8214058560</v>
      </c>
      <c r="U230" s="21"/>
      <c r="V230" s="13">
        <f t="shared" si="10"/>
        <v>29529502997</v>
      </c>
      <c r="W230" s="13">
        <f t="shared" si="11"/>
        <v>27121892065</v>
      </c>
    </row>
    <row r="231" spans="1:23" x14ac:dyDescent="0.25">
      <c r="A231" s="1">
        <v>229</v>
      </c>
      <c r="B231" s="1" t="str">
        <f t="shared" si="9"/>
        <v>Provinsi Jawa Timur</v>
      </c>
      <c r="C231" s="3" t="s">
        <v>237</v>
      </c>
      <c r="D231" s="6">
        <v>3989306000</v>
      </c>
      <c r="E231" s="6">
        <v>3674387205</v>
      </c>
      <c r="F231" s="6"/>
      <c r="G231" s="6">
        <v>262195000</v>
      </c>
      <c r="H231" s="6">
        <v>180843344</v>
      </c>
      <c r="I231" s="6"/>
      <c r="J231" s="6">
        <v>28672768800</v>
      </c>
      <c r="K231" s="6">
        <v>24115811078</v>
      </c>
      <c r="L231" s="6"/>
      <c r="M231" s="6">
        <v>46480000</v>
      </c>
      <c r="N231" s="6">
        <v>31734177</v>
      </c>
      <c r="O231" s="6"/>
      <c r="P231" s="6">
        <v>91800000</v>
      </c>
      <c r="Q231" s="6">
        <v>77764000</v>
      </c>
      <c r="R231" s="6"/>
      <c r="S231" s="21">
        <v>2067036000</v>
      </c>
      <c r="T231" s="21">
        <v>1505202125</v>
      </c>
      <c r="U231" s="21"/>
      <c r="V231" s="13">
        <f t="shared" si="10"/>
        <v>35129585800</v>
      </c>
      <c r="W231" s="13">
        <f t="shared" si="11"/>
        <v>29585741929</v>
      </c>
    </row>
    <row r="232" spans="1:23" x14ac:dyDescent="0.25">
      <c r="A232" s="1">
        <v>230</v>
      </c>
      <c r="B232" s="1" t="str">
        <f t="shared" si="9"/>
        <v>Provinsi Jawa Timur</v>
      </c>
      <c r="C232" s="3" t="s">
        <v>238</v>
      </c>
      <c r="D232" s="6">
        <v>193347000</v>
      </c>
      <c r="E232" s="6">
        <v>193347000</v>
      </c>
      <c r="F232" s="6"/>
      <c r="G232" s="6"/>
      <c r="H232" s="6"/>
      <c r="I232" s="6"/>
      <c r="J232" s="6">
        <v>15363807162</v>
      </c>
      <c r="K232" s="6">
        <v>13222786898</v>
      </c>
      <c r="L232" s="6"/>
      <c r="M232" s="6">
        <v>200000000</v>
      </c>
      <c r="N232" s="6">
        <v>182691053</v>
      </c>
      <c r="O232" s="6"/>
      <c r="P232" s="6">
        <v>50000000</v>
      </c>
      <c r="Q232" s="6">
        <v>46278942</v>
      </c>
      <c r="R232" s="6"/>
      <c r="S232" s="21">
        <v>2864038040</v>
      </c>
      <c r="T232" s="21">
        <v>2723960500</v>
      </c>
      <c r="U232" s="21"/>
      <c r="V232" s="13">
        <f t="shared" si="10"/>
        <v>18671192202</v>
      </c>
      <c r="W232" s="13">
        <f t="shared" si="11"/>
        <v>16369064393</v>
      </c>
    </row>
    <row r="233" spans="1:23" x14ac:dyDescent="0.25">
      <c r="A233" s="1">
        <v>231</v>
      </c>
      <c r="B233" s="1" t="str">
        <f t="shared" si="9"/>
        <v>Provinsi Jawa Timur</v>
      </c>
      <c r="C233" s="3" t="s">
        <v>239</v>
      </c>
      <c r="D233" s="6">
        <v>550000000</v>
      </c>
      <c r="E233" s="6">
        <v>476283000</v>
      </c>
      <c r="F233" s="6"/>
      <c r="G233" s="6"/>
      <c r="H233" s="6"/>
      <c r="I233" s="6"/>
      <c r="J233" s="6">
        <v>15694232000</v>
      </c>
      <c r="K233" s="6">
        <v>14884382522</v>
      </c>
      <c r="L233" s="6"/>
      <c r="M233" s="6">
        <v>878652174.22000003</v>
      </c>
      <c r="N233" s="6">
        <v>805810972</v>
      </c>
      <c r="O233" s="6"/>
      <c r="P233" s="6">
        <v>220150000</v>
      </c>
      <c r="Q233" s="6">
        <v>168766219</v>
      </c>
      <c r="R233" s="6"/>
      <c r="S233" s="21">
        <v>2598510000</v>
      </c>
      <c r="T233" s="21">
        <v>2545695300</v>
      </c>
      <c r="U233" s="21"/>
      <c r="V233" s="13">
        <f t="shared" si="10"/>
        <v>19941544174.220001</v>
      </c>
      <c r="W233" s="13">
        <f t="shared" si="11"/>
        <v>18880938013</v>
      </c>
    </row>
    <row r="234" spans="1:23" x14ac:dyDescent="0.25">
      <c r="A234" s="1">
        <v>232</v>
      </c>
      <c r="B234" s="1" t="str">
        <f t="shared" si="9"/>
        <v>Provinsi Jawa Timur</v>
      </c>
      <c r="C234" s="3" t="s">
        <v>240</v>
      </c>
      <c r="D234" s="6">
        <v>2750000000</v>
      </c>
      <c r="E234" s="6">
        <v>2647839600</v>
      </c>
      <c r="F234" s="6"/>
      <c r="G234" s="6">
        <v>100000000</v>
      </c>
      <c r="H234" s="6">
        <v>99350000</v>
      </c>
      <c r="I234" s="6"/>
      <c r="J234" s="6">
        <v>8228842500</v>
      </c>
      <c r="K234" s="6">
        <v>7897124023</v>
      </c>
      <c r="L234" s="6"/>
      <c r="M234" s="6">
        <v>225000000</v>
      </c>
      <c r="N234" s="6">
        <v>225000000</v>
      </c>
      <c r="O234" s="6"/>
      <c r="P234" s="6">
        <v>100000000</v>
      </c>
      <c r="Q234" s="6">
        <v>99487500</v>
      </c>
      <c r="R234" s="6"/>
      <c r="S234" s="21">
        <v>7365475984</v>
      </c>
      <c r="T234" s="21">
        <v>7264202478</v>
      </c>
      <c r="U234" s="21"/>
      <c r="V234" s="13">
        <f t="shared" si="10"/>
        <v>18769318484</v>
      </c>
      <c r="W234" s="13">
        <f t="shared" si="11"/>
        <v>18233003601</v>
      </c>
    </row>
    <row r="235" spans="1:23" x14ac:dyDescent="0.25">
      <c r="A235" s="1">
        <v>233</v>
      </c>
      <c r="B235" s="1" t="str">
        <f t="shared" si="9"/>
        <v>Provinsi Jawa Timur</v>
      </c>
      <c r="C235" s="3" t="s">
        <v>241</v>
      </c>
      <c r="D235" s="6"/>
      <c r="E235" s="6"/>
      <c r="F235" s="6"/>
      <c r="G235" s="6"/>
      <c r="H235" s="6"/>
      <c r="I235" s="6"/>
      <c r="J235" s="6">
        <v>8088996460</v>
      </c>
      <c r="K235" s="6">
        <v>6913078429</v>
      </c>
      <c r="L235" s="6"/>
      <c r="M235" s="6">
        <v>443014300</v>
      </c>
      <c r="N235" s="6">
        <v>436041943</v>
      </c>
      <c r="O235" s="6"/>
      <c r="P235" s="6">
        <v>31417500</v>
      </c>
      <c r="Q235" s="6">
        <v>17543200</v>
      </c>
      <c r="R235" s="6"/>
      <c r="S235" s="21">
        <v>5505853740</v>
      </c>
      <c r="T235" s="21">
        <v>5002037196</v>
      </c>
      <c r="U235" s="21"/>
      <c r="V235" s="13">
        <f t="shared" si="10"/>
        <v>14069282000</v>
      </c>
      <c r="W235" s="13">
        <f t="shared" si="11"/>
        <v>12368700768</v>
      </c>
    </row>
    <row r="236" spans="1:23" x14ac:dyDescent="0.25">
      <c r="A236" s="1">
        <v>234</v>
      </c>
      <c r="B236" s="1" t="str">
        <f t="shared" si="9"/>
        <v>Provinsi Jawa Timur</v>
      </c>
      <c r="C236" s="3" t="s">
        <v>242</v>
      </c>
      <c r="D236" s="6"/>
      <c r="E236" s="6"/>
      <c r="F236" s="6"/>
      <c r="G236" s="6"/>
      <c r="H236" s="6"/>
      <c r="I236" s="6"/>
      <c r="J236" s="6">
        <v>52555769750</v>
      </c>
      <c r="K236" s="6">
        <v>51443577250</v>
      </c>
      <c r="L236" s="6"/>
      <c r="M236" s="6">
        <v>799691750</v>
      </c>
      <c r="N236" s="6">
        <v>586666000</v>
      </c>
      <c r="O236" s="6"/>
      <c r="P236" s="6">
        <v>750000000</v>
      </c>
      <c r="Q236" s="6">
        <v>688123950</v>
      </c>
      <c r="R236" s="6"/>
      <c r="S236" s="21">
        <v>4891376337</v>
      </c>
      <c r="T236" s="21">
        <v>4711376337</v>
      </c>
      <c r="U236" s="21"/>
      <c r="V236" s="13">
        <f t="shared" si="10"/>
        <v>58996837837</v>
      </c>
      <c r="W236" s="13">
        <f t="shared" si="11"/>
        <v>57429743537</v>
      </c>
    </row>
    <row r="237" spans="1:23" x14ac:dyDescent="0.25">
      <c r="A237" s="1">
        <v>235</v>
      </c>
      <c r="B237" s="1" t="str">
        <f t="shared" si="9"/>
        <v>Provinsi Jawa Timur</v>
      </c>
      <c r="C237" s="3" t="s">
        <v>243</v>
      </c>
      <c r="D237" s="6"/>
      <c r="E237" s="6"/>
      <c r="F237" s="6"/>
      <c r="G237" s="6">
        <v>38757000</v>
      </c>
      <c r="H237" s="6">
        <v>29757043</v>
      </c>
      <c r="I237" s="6"/>
      <c r="J237" s="6">
        <v>4312649000</v>
      </c>
      <c r="K237" s="6">
        <v>4057935420</v>
      </c>
      <c r="L237" s="6"/>
      <c r="M237" s="6">
        <v>7031887000</v>
      </c>
      <c r="N237" s="6">
        <v>6815254525</v>
      </c>
      <c r="O237" s="6"/>
      <c r="P237" s="6">
        <v>17800000</v>
      </c>
      <c r="Q237" s="6">
        <v>13011000</v>
      </c>
      <c r="R237" s="6"/>
      <c r="S237" s="21"/>
      <c r="T237" s="21"/>
      <c r="U237" s="21"/>
      <c r="V237" s="13">
        <f t="shared" si="10"/>
        <v>11401093000</v>
      </c>
      <c r="W237" s="13">
        <f t="shared" si="11"/>
        <v>10915957988</v>
      </c>
    </row>
    <row r="238" spans="1:23" x14ac:dyDescent="0.25">
      <c r="A238" s="1">
        <v>236</v>
      </c>
      <c r="B238" s="1" t="str">
        <f t="shared" si="9"/>
        <v>Provinsi Jawa Timur</v>
      </c>
      <c r="C238" s="3" t="s">
        <v>244</v>
      </c>
      <c r="D238" s="6"/>
      <c r="E238" s="6"/>
      <c r="F238" s="6"/>
      <c r="G238" s="6">
        <v>50000000</v>
      </c>
      <c r="H238" s="6">
        <v>48126246</v>
      </c>
      <c r="I238" s="6"/>
      <c r="J238" s="6">
        <v>25756420000</v>
      </c>
      <c r="K238" s="6">
        <v>20743054694.950001</v>
      </c>
      <c r="L238" s="6"/>
      <c r="M238" s="6">
        <v>4026075094</v>
      </c>
      <c r="N238" s="6">
        <v>3977053002</v>
      </c>
      <c r="O238" s="6"/>
      <c r="P238" s="6">
        <v>50000000</v>
      </c>
      <c r="Q238" s="6">
        <v>47009800</v>
      </c>
      <c r="R238" s="6"/>
      <c r="S238" s="21">
        <v>10457329000</v>
      </c>
      <c r="T238" s="21">
        <v>8739875000</v>
      </c>
      <c r="U238" s="21"/>
      <c r="V238" s="13">
        <f t="shared" si="10"/>
        <v>40339824094</v>
      </c>
      <c r="W238" s="13">
        <f t="shared" si="11"/>
        <v>33555118742.950001</v>
      </c>
    </row>
    <row r="239" spans="1:23" x14ac:dyDescent="0.25">
      <c r="A239" s="1">
        <v>237</v>
      </c>
      <c r="B239" s="1" t="str">
        <f t="shared" si="9"/>
        <v>Provinsi Jawa Timur</v>
      </c>
      <c r="C239" s="3" t="s">
        <v>245</v>
      </c>
      <c r="D239" s="6"/>
      <c r="E239" s="6"/>
      <c r="F239" s="6"/>
      <c r="G239" s="6"/>
      <c r="H239" s="6"/>
      <c r="I239" s="6"/>
      <c r="J239" s="6">
        <v>11809662500</v>
      </c>
      <c r="K239" s="6">
        <v>9970309674</v>
      </c>
      <c r="L239" s="6"/>
      <c r="M239" s="6">
        <v>310000000</v>
      </c>
      <c r="N239" s="6">
        <v>252610000</v>
      </c>
      <c r="O239" s="6"/>
      <c r="P239" s="6">
        <v>38000000</v>
      </c>
      <c r="Q239" s="6">
        <v>31016000</v>
      </c>
      <c r="R239" s="6"/>
      <c r="S239" s="21">
        <v>551876250</v>
      </c>
      <c r="T239" s="21">
        <v>503613309</v>
      </c>
      <c r="U239" s="21"/>
      <c r="V239" s="13">
        <f t="shared" si="10"/>
        <v>12709538750</v>
      </c>
      <c r="W239" s="13">
        <f t="shared" si="11"/>
        <v>10757548983</v>
      </c>
    </row>
    <row r="240" spans="1:23" x14ac:dyDescent="0.25">
      <c r="A240" s="1">
        <v>238</v>
      </c>
      <c r="B240" s="1" t="str">
        <f t="shared" si="9"/>
        <v>Provinsi Jawa Timur</v>
      </c>
      <c r="C240" s="3" t="s">
        <v>246</v>
      </c>
      <c r="D240" s="6"/>
      <c r="E240" s="6"/>
      <c r="F240" s="6"/>
      <c r="G240" s="6"/>
      <c r="H240" s="6"/>
      <c r="I240" s="6"/>
      <c r="J240" s="6">
        <v>11244660000</v>
      </c>
      <c r="K240" s="6">
        <v>10099934562</v>
      </c>
      <c r="L240" s="6"/>
      <c r="M240" s="6">
        <v>255025000</v>
      </c>
      <c r="N240" s="6">
        <v>254175000</v>
      </c>
      <c r="O240" s="6"/>
      <c r="P240" s="6">
        <v>50000000</v>
      </c>
      <c r="Q240" s="6">
        <v>45772500</v>
      </c>
      <c r="R240" s="6"/>
      <c r="S240" s="21">
        <v>4378651000</v>
      </c>
      <c r="T240" s="21">
        <v>4180730060</v>
      </c>
      <c r="U240" s="21"/>
      <c r="V240" s="13">
        <f t="shared" si="10"/>
        <v>15928336000</v>
      </c>
      <c r="W240" s="13">
        <f t="shared" si="11"/>
        <v>14580612122</v>
      </c>
    </row>
    <row r="241" spans="1:23" x14ac:dyDescent="0.25">
      <c r="A241" s="1">
        <v>239</v>
      </c>
      <c r="B241" s="1" t="str">
        <f t="shared" si="9"/>
        <v>Provinsi Jawa Timur</v>
      </c>
      <c r="C241" s="3" t="s">
        <v>247</v>
      </c>
      <c r="D241" s="6"/>
      <c r="E241" s="6"/>
      <c r="F241" s="6"/>
      <c r="G241" s="6"/>
      <c r="H241" s="6"/>
      <c r="I241" s="6"/>
      <c r="J241" s="6">
        <v>12358311958</v>
      </c>
      <c r="K241" s="6">
        <v>11231918134</v>
      </c>
      <c r="L241" s="6"/>
      <c r="M241" s="6">
        <v>408000000</v>
      </c>
      <c r="N241" s="6">
        <v>372469096</v>
      </c>
      <c r="O241" s="6"/>
      <c r="P241" s="6">
        <v>100000000</v>
      </c>
      <c r="Q241" s="6">
        <v>89806500</v>
      </c>
      <c r="R241" s="6"/>
      <c r="S241" s="21">
        <v>1445170000</v>
      </c>
      <c r="T241" s="21">
        <v>1252560273</v>
      </c>
      <c r="U241" s="21"/>
      <c r="V241" s="13">
        <f t="shared" si="10"/>
        <v>14311481958</v>
      </c>
      <c r="W241" s="13">
        <f t="shared" si="11"/>
        <v>12946754003</v>
      </c>
    </row>
    <row r="242" spans="1:23" x14ac:dyDescent="0.25">
      <c r="A242" s="1">
        <v>240</v>
      </c>
      <c r="B242" s="1" t="str">
        <f t="shared" si="9"/>
        <v>Provinsi Jawa Timur</v>
      </c>
      <c r="C242" s="3" t="s">
        <v>248</v>
      </c>
      <c r="D242" s="6"/>
      <c r="E242" s="6"/>
      <c r="F242" s="6"/>
      <c r="G242" s="6"/>
      <c r="H242" s="6"/>
      <c r="I242" s="6"/>
      <c r="J242" s="6">
        <v>28609228624</v>
      </c>
      <c r="K242" s="6">
        <v>26320172123</v>
      </c>
      <c r="L242" s="6"/>
      <c r="M242" s="6"/>
      <c r="N242" s="6"/>
      <c r="O242" s="6"/>
      <c r="P242" s="6"/>
      <c r="Q242" s="6"/>
      <c r="R242" s="6"/>
      <c r="S242" s="21"/>
      <c r="T242" s="21"/>
      <c r="U242" s="21"/>
      <c r="V242" s="13">
        <f t="shared" si="10"/>
        <v>28609228624</v>
      </c>
      <c r="W242" s="13">
        <f t="shared" si="11"/>
        <v>26320172123</v>
      </c>
    </row>
    <row r="243" spans="1:23" x14ac:dyDescent="0.25">
      <c r="A243" s="1">
        <v>241</v>
      </c>
      <c r="B243" s="1" t="str">
        <f t="shared" si="9"/>
        <v>Provinsi Jawa Timur</v>
      </c>
      <c r="C243" s="3" t="s">
        <v>249</v>
      </c>
      <c r="D243" s="6"/>
      <c r="E243" s="6"/>
      <c r="F243" s="6"/>
      <c r="G243" s="6"/>
      <c r="H243" s="6"/>
      <c r="I243" s="6"/>
      <c r="J243" s="6">
        <v>6844100000</v>
      </c>
      <c r="K243" s="6">
        <v>3892932290</v>
      </c>
      <c r="L243" s="6"/>
      <c r="M243" s="6">
        <v>2953330676</v>
      </c>
      <c r="N243" s="6">
        <v>1075596372</v>
      </c>
      <c r="O243" s="6"/>
      <c r="P243" s="6">
        <v>150000000</v>
      </c>
      <c r="Q243" s="6">
        <v>149000000</v>
      </c>
      <c r="R243" s="6"/>
      <c r="S243" s="21">
        <v>5145000000</v>
      </c>
      <c r="T243" s="21">
        <v>4507875100</v>
      </c>
      <c r="U243" s="21"/>
      <c r="V243" s="13">
        <f>P243+M243+J243+G243+D243+S243</f>
        <v>15092430676</v>
      </c>
      <c r="W243" s="13">
        <f>Q243+N243+K243+H243+E243+T243</f>
        <v>9625403762</v>
      </c>
    </row>
    <row r="244" spans="1:23" x14ac:dyDescent="0.25">
      <c r="A244" s="1">
        <v>242</v>
      </c>
      <c r="B244" s="1" t="str">
        <f t="shared" si="9"/>
        <v>Provinsi Sulawesi Tengah</v>
      </c>
      <c r="C244" s="3" t="s">
        <v>250</v>
      </c>
      <c r="D244" s="6"/>
      <c r="E244" s="6"/>
      <c r="F244" s="6"/>
      <c r="G244" s="6"/>
      <c r="H244" s="6"/>
      <c r="I244" s="6"/>
      <c r="J244" s="6">
        <v>2299710730</v>
      </c>
      <c r="K244" s="6">
        <v>2140368455</v>
      </c>
      <c r="L244" s="6"/>
      <c r="M244" s="6"/>
      <c r="N244" s="6"/>
      <c r="O244" s="6"/>
      <c r="P244" s="6"/>
      <c r="Q244" s="6"/>
      <c r="R244" s="6"/>
      <c r="S244" s="21"/>
      <c r="T244" s="21"/>
      <c r="U244" s="21"/>
      <c r="V244" s="13">
        <f t="shared" si="10"/>
        <v>2299710730</v>
      </c>
      <c r="W244" s="13">
        <f t="shared" si="11"/>
        <v>2140368455</v>
      </c>
    </row>
    <row r="245" spans="1:23" x14ac:dyDescent="0.25">
      <c r="A245" s="1">
        <v>243</v>
      </c>
      <c r="B245" s="1" t="str">
        <f t="shared" si="9"/>
        <v>Provinsi Sulawesi Tengah</v>
      </c>
      <c r="C245" s="3" t="s">
        <v>251</v>
      </c>
      <c r="D245" s="6"/>
      <c r="E245" s="6"/>
      <c r="F245" s="6"/>
      <c r="G245" s="6"/>
      <c r="H245" s="6"/>
      <c r="I245" s="6"/>
      <c r="J245" s="6">
        <v>1413332263</v>
      </c>
      <c r="K245" s="6">
        <v>877312648</v>
      </c>
      <c r="L245" s="6"/>
      <c r="M245" s="6"/>
      <c r="N245" s="6"/>
      <c r="O245" s="6"/>
      <c r="P245" s="6"/>
      <c r="Q245" s="6"/>
      <c r="R245" s="6"/>
      <c r="S245" s="21"/>
      <c r="T245" s="21"/>
      <c r="U245" s="21"/>
      <c r="V245" s="13">
        <f t="shared" si="10"/>
        <v>1413332263</v>
      </c>
      <c r="W245" s="13">
        <f t="shared" si="11"/>
        <v>877312648</v>
      </c>
    </row>
    <row r="246" spans="1:23" x14ac:dyDescent="0.25">
      <c r="A246" s="1">
        <v>244</v>
      </c>
      <c r="B246" s="1" t="str">
        <f t="shared" si="9"/>
        <v>Provinsi Sulawesi Tengah</v>
      </c>
      <c r="C246" s="3" t="s">
        <v>252</v>
      </c>
      <c r="D246" s="6"/>
      <c r="E246" s="6"/>
      <c r="F246" s="6"/>
      <c r="G246" s="6"/>
      <c r="H246" s="6"/>
      <c r="I246" s="6"/>
      <c r="J246" s="6">
        <f>SUM('[3]PELAKSANAAN KEGIATAN'!$G$272:$G$273)</f>
        <v>185430426</v>
      </c>
      <c r="K246" s="6">
        <f>SUM('[3]PELAKSANAAN KEGIATAN'!$H$272:$H$273)</f>
        <v>61450000</v>
      </c>
      <c r="L246" s="6"/>
      <c r="M246" s="6"/>
      <c r="N246" s="6"/>
      <c r="O246" s="6"/>
      <c r="P246" s="6">
        <v>48229787</v>
      </c>
      <c r="Q246" s="6">
        <v>47509787</v>
      </c>
      <c r="R246" s="6"/>
      <c r="S246" s="21"/>
      <c r="T246" s="21"/>
      <c r="U246" s="21"/>
      <c r="V246" s="13">
        <f t="shared" si="10"/>
        <v>233660213</v>
      </c>
      <c r="W246" s="13">
        <f t="shared" si="11"/>
        <v>108959787</v>
      </c>
    </row>
    <row r="247" spans="1:23" x14ac:dyDescent="0.25">
      <c r="A247" s="1">
        <v>245</v>
      </c>
      <c r="B247" s="1" t="str">
        <f t="shared" si="9"/>
        <v>Provinsi Sulawesi Tengah</v>
      </c>
      <c r="C247" s="3" t="s">
        <v>253</v>
      </c>
      <c r="D247" s="6"/>
      <c r="E247" s="6"/>
      <c r="F247" s="6"/>
      <c r="G247" s="6"/>
      <c r="H247" s="6"/>
      <c r="I247" s="6"/>
      <c r="J247" s="6">
        <v>170677000</v>
      </c>
      <c r="K247" s="6">
        <v>152886472</v>
      </c>
      <c r="L247" s="6"/>
      <c r="M247" s="6"/>
      <c r="N247" s="6"/>
      <c r="O247" s="6"/>
      <c r="P247" s="6"/>
      <c r="Q247" s="6"/>
      <c r="R247" s="6"/>
      <c r="S247" s="21"/>
      <c r="T247" s="21"/>
      <c r="U247" s="21"/>
      <c r="V247" s="13">
        <f t="shared" si="10"/>
        <v>170677000</v>
      </c>
      <c r="W247" s="13">
        <f t="shared" si="11"/>
        <v>152886472</v>
      </c>
    </row>
    <row r="248" spans="1:23" x14ac:dyDescent="0.25">
      <c r="A248" s="1">
        <v>246</v>
      </c>
      <c r="B248" s="1" t="str">
        <f t="shared" si="9"/>
        <v>Provinsi Sulawesi Tengah</v>
      </c>
      <c r="C248" s="3" t="s">
        <v>254</v>
      </c>
      <c r="D248" s="6"/>
      <c r="E248" s="6"/>
      <c r="F248" s="6"/>
      <c r="G248" s="6"/>
      <c r="H248" s="6"/>
      <c r="I248" s="6"/>
      <c r="J248" s="6">
        <v>102400000</v>
      </c>
      <c r="K248" s="6">
        <v>82500000</v>
      </c>
      <c r="L248" s="6"/>
      <c r="M248" s="6"/>
      <c r="N248" s="6"/>
      <c r="O248" s="6"/>
      <c r="P248" s="6"/>
      <c r="Q248" s="6"/>
      <c r="R248" s="6"/>
      <c r="S248" s="21"/>
      <c r="T248" s="21"/>
      <c r="U248" s="21"/>
      <c r="V248" s="13">
        <f t="shared" si="10"/>
        <v>102400000</v>
      </c>
      <c r="W248" s="13">
        <f t="shared" si="11"/>
        <v>82500000</v>
      </c>
    </row>
    <row r="249" spans="1:23" x14ac:dyDescent="0.25">
      <c r="A249" s="1">
        <v>247</v>
      </c>
      <c r="B249" s="1" t="str">
        <f t="shared" si="9"/>
        <v>Provinsi Sulawesi Tengah</v>
      </c>
      <c r="C249" s="3" t="s">
        <v>255</v>
      </c>
      <c r="D249" s="6"/>
      <c r="E249" s="6"/>
      <c r="F249" s="6"/>
      <c r="G249" s="6"/>
      <c r="H249" s="6"/>
      <c r="I249" s="6"/>
      <c r="J249" s="6">
        <v>119118500</v>
      </c>
      <c r="K249" s="6">
        <v>0</v>
      </c>
      <c r="L249" s="6"/>
      <c r="M249" s="6"/>
      <c r="N249" s="6"/>
      <c r="O249" s="6"/>
      <c r="P249" s="6"/>
      <c r="Q249" s="6"/>
      <c r="R249" s="6"/>
      <c r="S249" s="21"/>
      <c r="T249" s="21"/>
      <c r="U249" s="21"/>
      <c r="V249" s="13">
        <f t="shared" si="10"/>
        <v>119118500</v>
      </c>
      <c r="W249" s="13">
        <f t="shared" si="11"/>
        <v>0</v>
      </c>
    </row>
    <row r="250" spans="1:23" x14ac:dyDescent="0.25">
      <c r="A250" s="1">
        <v>248</v>
      </c>
      <c r="B250" s="1" t="str">
        <f t="shared" si="9"/>
        <v>Provinsi Sulawesi Tengah</v>
      </c>
      <c r="C250" s="3" t="s">
        <v>256</v>
      </c>
      <c r="D250" s="6"/>
      <c r="E250" s="6"/>
      <c r="F250" s="6"/>
      <c r="G250" s="6"/>
      <c r="H250" s="6"/>
      <c r="I250" s="6"/>
      <c r="J250" s="6">
        <v>172815800</v>
      </c>
      <c r="K250" s="6">
        <v>171830000</v>
      </c>
      <c r="L250" s="6"/>
      <c r="M250" s="6"/>
      <c r="N250" s="6"/>
      <c r="O250" s="6"/>
      <c r="P250" s="6"/>
      <c r="Q250" s="6"/>
      <c r="R250" s="6"/>
      <c r="S250" s="21"/>
      <c r="T250" s="21"/>
      <c r="U250" s="21"/>
      <c r="V250" s="13">
        <f t="shared" si="10"/>
        <v>172815800</v>
      </c>
      <c r="W250" s="13">
        <f t="shared" si="11"/>
        <v>171830000</v>
      </c>
    </row>
    <row r="251" spans="1:23" x14ac:dyDescent="0.25">
      <c r="A251" s="1">
        <v>249</v>
      </c>
      <c r="B251" s="1" t="str">
        <f t="shared" si="9"/>
        <v>Provinsi Sulawesi Tengah</v>
      </c>
      <c r="C251" s="3" t="s">
        <v>257</v>
      </c>
      <c r="D251" s="6"/>
      <c r="E251" s="6"/>
      <c r="F251" s="6"/>
      <c r="G251" s="6"/>
      <c r="H251" s="6"/>
      <c r="I251" s="6"/>
      <c r="J251" s="6">
        <v>167163000</v>
      </c>
      <c r="K251" s="6">
        <v>121163000</v>
      </c>
      <c r="L251" s="6"/>
      <c r="M251" s="6"/>
      <c r="N251" s="6"/>
      <c r="O251" s="6"/>
      <c r="P251" s="6"/>
      <c r="Q251" s="6"/>
      <c r="R251" s="6"/>
      <c r="S251" s="21"/>
      <c r="T251" s="21"/>
      <c r="U251" s="21"/>
      <c r="V251" s="13">
        <f t="shared" si="10"/>
        <v>167163000</v>
      </c>
      <c r="W251" s="13">
        <f t="shared" si="11"/>
        <v>121163000</v>
      </c>
    </row>
    <row r="252" spans="1:23" x14ac:dyDescent="0.25">
      <c r="A252" s="1">
        <v>250</v>
      </c>
      <c r="B252" s="1" t="str">
        <f t="shared" si="9"/>
        <v>Provinsi Sulawesi Tengah</v>
      </c>
      <c r="C252" s="3" t="s">
        <v>258</v>
      </c>
      <c r="D252" s="6"/>
      <c r="E252" s="6"/>
      <c r="F252" s="6"/>
      <c r="G252" s="6"/>
      <c r="H252" s="6"/>
      <c r="I252" s="6"/>
      <c r="J252" s="6">
        <v>5519339066</v>
      </c>
      <c r="K252" s="6">
        <v>5304537346</v>
      </c>
      <c r="L252" s="6"/>
      <c r="M252" s="6"/>
      <c r="N252" s="6"/>
      <c r="O252" s="6"/>
      <c r="P252" s="6"/>
      <c r="Q252" s="6"/>
      <c r="R252" s="6"/>
      <c r="S252" s="21"/>
      <c r="T252" s="21"/>
      <c r="U252" s="21"/>
      <c r="V252" s="13">
        <f>P252+M252+J252+G252+D252+S252</f>
        <v>5519339066</v>
      </c>
      <c r="W252" s="13">
        <f>Q252+N252+K252+H252+E252+T252</f>
        <v>5304537346</v>
      </c>
    </row>
    <row r="253" spans="1:23" x14ac:dyDescent="0.25">
      <c r="A253" s="1">
        <v>251</v>
      </c>
      <c r="B253" s="1" t="str">
        <f t="shared" si="9"/>
        <v>Provinsi Sulawesi Tengah</v>
      </c>
      <c r="C253" s="3" t="s">
        <v>259</v>
      </c>
      <c r="D253" s="6">
        <v>26262353</v>
      </c>
      <c r="E253" s="6">
        <v>26262353</v>
      </c>
      <c r="F253" s="6"/>
      <c r="G253" s="6"/>
      <c r="H253" s="6"/>
      <c r="I253" s="6"/>
      <c r="J253" s="6">
        <v>74800000</v>
      </c>
      <c r="K253" s="6">
        <v>72137000</v>
      </c>
      <c r="L253" s="6"/>
      <c r="M253" s="6">
        <f>SUM('[3]PELAKSANAAN KEGIATAN'!$G$163:$G$164)</f>
        <v>29846250</v>
      </c>
      <c r="N253" s="6">
        <f>SUM('[3]PELAKSANAAN KEGIATAN'!$H$163:$H$164)</f>
        <v>29846200</v>
      </c>
      <c r="O253" s="6"/>
      <c r="P253" s="6">
        <f>SUM('[3]PELAKSANAAN KEGIATAN'!$G$166:$G$168)</f>
        <v>60795656</v>
      </c>
      <c r="Q253" s="6">
        <f>SUM('[3]PELAKSANAAN KEGIATAN'!$H$166:$H$168)</f>
        <v>59094706</v>
      </c>
      <c r="R253" s="6"/>
      <c r="S253" s="21"/>
      <c r="T253" s="21"/>
      <c r="U253" s="21"/>
      <c r="V253" s="13">
        <f t="shared" si="10"/>
        <v>191704259</v>
      </c>
      <c r="W253" s="13">
        <f t="shared" si="11"/>
        <v>187340259</v>
      </c>
    </row>
    <row r="254" spans="1:23" x14ac:dyDescent="0.25">
      <c r="A254" s="1">
        <v>252</v>
      </c>
      <c r="B254" s="1" t="str">
        <f t="shared" si="9"/>
        <v>Provinsi Sulawesi Tengah</v>
      </c>
      <c r="C254" s="3" t="s">
        <v>260</v>
      </c>
      <c r="D254" s="6"/>
      <c r="E254" s="6"/>
      <c r="F254" s="6"/>
      <c r="G254" s="6"/>
      <c r="H254" s="6"/>
      <c r="I254" s="6"/>
      <c r="J254" s="6">
        <v>167163000</v>
      </c>
      <c r="K254" s="6">
        <v>149819000</v>
      </c>
      <c r="L254" s="6"/>
      <c r="M254" s="6"/>
      <c r="N254" s="6"/>
      <c r="O254" s="6"/>
      <c r="P254" s="6"/>
      <c r="Q254" s="6"/>
      <c r="R254" s="6"/>
      <c r="S254" s="21"/>
      <c r="T254" s="21"/>
      <c r="U254" s="21"/>
      <c r="V254" s="13">
        <f t="shared" si="10"/>
        <v>167163000</v>
      </c>
      <c r="W254" s="13">
        <f t="shared" si="11"/>
        <v>149819000</v>
      </c>
    </row>
    <row r="255" spans="1:23" x14ac:dyDescent="0.25">
      <c r="A255" s="1">
        <v>253</v>
      </c>
      <c r="B255" s="1" t="str">
        <f t="shared" si="9"/>
        <v>Provinsi Sulawesi Tengah</v>
      </c>
      <c r="C255" s="3" t="s">
        <v>261</v>
      </c>
      <c r="D255" s="6"/>
      <c r="E255" s="6"/>
      <c r="F255" s="6"/>
      <c r="G255" s="6"/>
      <c r="H255" s="6"/>
      <c r="I255" s="6"/>
      <c r="J255" s="6">
        <v>170677100</v>
      </c>
      <c r="K255" s="6">
        <v>100977500</v>
      </c>
      <c r="L255" s="6"/>
      <c r="M255" s="6"/>
      <c r="N255" s="6"/>
      <c r="O255" s="6"/>
      <c r="P255" s="6"/>
      <c r="Q255" s="6"/>
      <c r="R255" s="6"/>
      <c r="S255" s="21"/>
      <c r="T255" s="21"/>
      <c r="U255" s="21"/>
      <c r="V255" s="13">
        <f t="shared" si="10"/>
        <v>170677100</v>
      </c>
      <c r="W255" s="13">
        <f t="shared" si="11"/>
        <v>100977500</v>
      </c>
    </row>
    <row r="256" spans="1:23" x14ac:dyDescent="0.25">
      <c r="A256" s="1">
        <v>254</v>
      </c>
      <c r="B256" s="1" t="str">
        <f t="shared" si="9"/>
        <v>Provinsi Sulawesi Tengah</v>
      </c>
      <c r="C256" s="3" t="s">
        <v>262</v>
      </c>
      <c r="D256" s="6"/>
      <c r="E256" s="6"/>
      <c r="F256" s="6"/>
      <c r="G256" s="6"/>
      <c r="H256" s="6"/>
      <c r="I256" s="6"/>
      <c r="J256" s="6">
        <f>SUM('[3]PELAKSANAAN KEGIATAN'!$G$278:$G$289)</f>
        <v>332406353</v>
      </c>
      <c r="K256" s="6">
        <f>SUM('[3]PELAKSANAAN KEGIATAN'!$H$278:$H$289)</f>
        <v>238856044.30000001</v>
      </c>
      <c r="L256" s="6"/>
      <c r="M256" s="6"/>
      <c r="N256" s="6"/>
      <c r="O256" s="6"/>
      <c r="P256" s="6">
        <v>93755638</v>
      </c>
      <c r="Q256" s="6">
        <v>85965638</v>
      </c>
      <c r="R256" s="6"/>
      <c r="S256" s="21"/>
      <c r="T256" s="21"/>
      <c r="U256" s="21"/>
      <c r="V256" s="13">
        <f t="shared" si="10"/>
        <v>426161991</v>
      </c>
      <c r="W256" s="13">
        <f t="shared" si="11"/>
        <v>324821682.30000001</v>
      </c>
    </row>
    <row r="257" spans="1:23" x14ac:dyDescent="0.25">
      <c r="A257" s="1">
        <v>255</v>
      </c>
      <c r="B257" s="1" t="str">
        <f t="shared" si="9"/>
        <v>Provinsi Sulawesi Tengah</v>
      </c>
      <c r="C257" s="3" t="s">
        <v>263</v>
      </c>
      <c r="D257" s="6"/>
      <c r="E257" s="6"/>
      <c r="F257" s="6"/>
      <c r="G257" s="6"/>
      <c r="H257" s="6"/>
      <c r="I257" s="6"/>
      <c r="J257" s="6">
        <v>167163000</v>
      </c>
      <c r="K257" s="6">
        <v>150546292</v>
      </c>
      <c r="L257" s="6"/>
      <c r="M257" s="6"/>
      <c r="N257" s="6"/>
      <c r="O257" s="6"/>
      <c r="P257" s="6"/>
      <c r="Q257" s="6"/>
      <c r="R257" s="6"/>
      <c r="S257" s="21"/>
      <c r="T257" s="21"/>
      <c r="U257" s="21"/>
      <c r="V257" s="13">
        <f t="shared" si="10"/>
        <v>167163000</v>
      </c>
      <c r="W257" s="13">
        <f t="shared" si="11"/>
        <v>150546292</v>
      </c>
    </row>
    <row r="258" spans="1:23" x14ac:dyDescent="0.25">
      <c r="A258" s="1">
        <v>256</v>
      </c>
      <c r="B258" s="1" t="str">
        <f t="shared" si="9"/>
        <v>Provinsi Sulawesi Selatan</v>
      </c>
      <c r="C258" s="3" t="s">
        <v>264</v>
      </c>
      <c r="D258" s="6">
        <v>1763550000</v>
      </c>
      <c r="E258" s="6">
        <v>1728753040</v>
      </c>
      <c r="F258" s="6"/>
      <c r="G258" s="6">
        <v>67900000</v>
      </c>
      <c r="H258" s="6">
        <v>67598000</v>
      </c>
      <c r="I258" s="6"/>
      <c r="J258" s="6">
        <v>2773720730</v>
      </c>
      <c r="K258" s="6">
        <v>2737107562</v>
      </c>
      <c r="L258" s="6"/>
      <c r="M258" s="6">
        <v>1239000000</v>
      </c>
      <c r="N258" s="6">
        <v>1017907796</v>
      </c>
      <c r="O258" s="6"/>
      <c r="P258" s="6"/>
      <c r="Q258" s="6"/>
      <c r="R258" s="6"/>
      <c r="S258" s="21">
        <v>908780000</v>
      </c>
      <c r="T258" s="21">
        <v>908520000</v>
      </c>
      <c r="U258" s="21"/>
      <c r="V258" s="13">
        <f t="shared" si="10"/>
        <v>6752950730</v>
      </c>
      <c r="W258" s="13">
        <f t="shared" si="11"/>
        <v>6459886398</v>
      </c>
    </row>
    <row r="259" spans="1:23" x14ac:dyDescent="0.25">
      <c r="A259" s="1">
        <v>257</v>
      </c>
      <c r="B259" s="1" t="str">
        <f t="shared" si="9"/>
        <v>Provinsi Sulawesi Selatan</v>
      </c>
      <c r="C259" s="3" t="s">
        <v>265</v>
      </c>
      <c r="D259" s="6">
        <v>130698000</v>
      </c>
      <c r="E259" s="6">
        <v>118461300</v>
      </c>
      <c r="F259" s="6"/>
      <c r="G259" s="6"/>
      <c r="H259" s="6"/>
      <c r="I259" s="6"/>
      <c r="J259" s="6"/>
      <c r="K259" s="6"/>
      <c r="L259" s="6"/>
      <c r="M259" s="6">
        <v>134024000</v>
      </c>
      <c r="N259" s="6">
        <v>134024000</v>
      </c>
      <c r="O259" s="6"/>
      <c r="P259" s="6"/>
      <c r="Q259" s="6"/>
      <c r="R259" s="6"/>
      <c r="S259" s="21">
        <v>29034000</v>
      </c>
      <c r="T259" s="21">
        <v>29034000</v>
      </c>
      <c r="U259" s="21"/>
      <c r="V259" s="13">
        <f t="shared" si="10"/>
        <v>293756000</v>
      </c>
      <c r="W259" s="13">
        <f t="shared" si="11"/>
        <v>281519300</v>
      </c>
    </row>
    <row r="260" spans="1:23" x14ac:dyDescent="0.25">
      <c r="A260" s="1">
        <v>258</v>
      </c>
      <c r="B260" s="1" t="str">
        <f t="shared" ref="B260:B323" si="12">IF(LEFT(C260,1)="P",C260,B259)</f>
        <v>Provinsi Sulawesi Selatan</v>
      </c>
      <c r="C260" s="3" t="s">
        <v>266</v>
      </c>
      <c r="D260" s="6">
        <v>121830400</v>
      </c>
      <c r="E260" s="6">
        <v>121810400</v>
      </c>
      <c r="F260" s="6"/>
      <c r="G260" s="6"/>
      <c r="H260" s="6"/>
      <c r="I260" s="6"/>
      <c r="J260" s="6">
        <v>158512500</v>
      </c>
      <c r="K260" s="6">
        <v>125851523</v>
      </c>
      <c r="L260" s="6"/>
      <c r="M260" s="6"/>
      <c r="N260" s="6"/>
      <c r="O260" s="6"/>
      <c r="P260" s="6"/>
      <c r="Q260" s="6"/>
      <c r="R260" s="6"/>
      <c r="S260" s="21"/>
      <c r="T260" s="21"/>
      <c r="U260" s="21"/>
      <c r="V260" s="13">
        <f t="shared" ref="V260:V323" si="13">P260+M260+J260+G260+D260+S260</f>
        <v>280342900</v>
      </c>
      <c r="W260" s="13">
        <f t="shared" ref="W260:W323" si="14">Q260+N260+K260+H260+E260+T260</f>
        <v>247661923</v>
      </c>
    </row>
    <row r="261" spans="1:23" x14ac:dyDescent="0.25">
      <c r="A261" s="1">
        <v>259</v>
      </c>
      <c r="B261" s="1" t="str">
        <f t="shared" si="12"/>
        <v>Provinsi Sulawesi Selatan</v>
      </c>
      <c r="C261" s="3" t="s">
        <v>267</v>
      </c>
      <c r="D261" s="6">
        <v>378270000</v>
      </c>
      <c r="E261" s="6">
        <v>378270000</v>
      </c>
      <c r="F261" s="6"/>
      <c r="G261" s="6"/>
      <c r="H261" s="6"/>
      <c r="I261" s="6"/>
      <c r="J261" s="6">
        <v>404445000</v>
      </c>
      <c r="K261" s="6">
        <v>395026484</v>
      </c>
      <c r="L261" s="6"/>
      <c r="M261" s="6">
        <v>217200000</v>
      </c>
      <c r="N261" s="6">
        <v>210150000</v>
      </c>
      <c r="O261" s="6"/>
      <c r="P261" s="6">
        <v>271730000</v>
      </c>
      <c r="Q261" s="6">
        <v>252195000</v>
      </c>
      <c r="R261" s="6"/>
      <c r="S261" s="21"/>
      <c r="T261" s="21"/>
      <c r="U261" s="21"/>
      <c r="V261" s="13">
        <f>P261+M261+J261+G261+D261+S261</f>
        <v>1271645000</v>
      </c>
      <c r="W261" s="13">
        <f>Q261+N261+K261+H261+E261+T261</f>
        <v>1235641484</v>
      </c>
    </row>
    <row r="262" spans="1:23" x14ac:dyDescent="0.25">
      <c r="A262" s="1">
        <v>260</v>
      </c>
      <c r="B262" s="1" t="str">
        <f t="shared" si="12"/>
        <v>Provinsi Sulawesi Selatan</v>
      </c>
      <c r="C262" s="3" t="s">
        <v>268</v>
      </c>
      <c r="D262" s="6">
        <v>332402165</v>
      </c>
      <c r="E262" s="6">
        <v>193221800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21">
        <v>74074200</v>
      </c>
      <c r="T262" s="21">
        <v>67645400</v>
      </c>
      <c r="U262" s="21"/>
      <c r="V262" s="13">
        <f t="shared" si="13"/>
        <v>406476365</v>
      </c>
      <c r="W262" s="13">
        <f t="shared" si="14"/>
        <v>260867200</v>
      </c>
    </row>
    <row r="263" spans="1:23" x14ac:dyDescent="0.25">
      <c r="A263" s="1">
        <v>261</v>
      </c>
      <c r="B263" s="1" t="str">
        <f t="shared" si="12"/>
        <v>Provinsi Sulawesi Selatan</v>
      </c>
      <c r="C263" s="3" t="s">
        <v>269</v>
      </c>
      <c r="D263" s="6"/>
      <c r="E263" s="6"/>
      <c r="F263" s="6"/>
      <c r="G263" s="6"/>
      <c r="H263" s="6"/>
      <c r="I263" s="6"/>
      <c r="J263" s="6">
        <v>170937500</v>
      </c>
      <c r="K263" s="6">
        <v>58937500</v>
      </c>
      <c r="L263" s="6"/>
      <c r="M263" s="6">
        <v>108812739</v>
      </c>
      <c r="N263" s="6">
        <v>108812739</v>
      </c>
      <c r="O263" s="6"/>
      <c r="P263" s="6"/>
      <c r="Q263" s="6"/>
      <c r="R263" s="6"/>
      <c r="S263" s="21">
        <v>116345000</v>
      </c>
      <c r="T263" s="21">
        <v>116345000</v>
      </c>
      <c r="U263" s="21"/>
      <c r="V263" s="13">
        <f t="shared" si="13"/>
        <v>396095239</v>
      </c>
      <c r="W263" s="13">
        <f t="shared" si="14"/>
        <v>284095239</v>
      </c>
    </row>
    <row r="264" spans="1:23" x14ac:dyDescent="0.25">
      <c r="A264" s="1">
        <v>262</v>
      </c>
      <c r="B264" s="1" t="str">
        <f t="shared" si="12"/>
        <v>Provinsi Sulawesi Selatan</v>
      </c>
      <c r="C264" s="3" t="s">
        <v>270</v>
      </c>
      <c r="D264" s="6"/>
      <c r="E264" s="6"/>
      <c r="F264" s="6"/>
      <c r="G264" s="6"/>
      <c r="H264" s="6"/>
      <c r="I264" s="6"/>
      <c r="J264" s="6">
        <v>492987792</v>
      </c>
      <c r="K264" s="6">
        <v>492975792</v>
      </c>
      <c r="L264" s="6"/>
      <c r="M264" s="6"/>
      <c r="N264" s="6"/>
      <c r="O264" s="6"/>
      <c r="P264" s="6"/>
      <c r="Q264" s="6"/>
      <c r="R264" s="6"/>
      <c r="S264" s="21">
        <v>110000000</v>
      </c>
      <c r="T264" s="21">
        <v>110000000</v>
      </c>
      <c r="U264" s="21"/>
      <c r="V264" s="13">
        <f t="shared" si="13"/>
        <v>602987792</v>
      </c>
      <c r="W264" s="13">
        <f t="shared" si="14"/>
        <v>602975792</v>
      </c>
    </row>
    <row r="265" spans="1:23" x14ac:dyDescent="0.25">
      <c r="A265" s="1">
        <v>263</v>
      </c>
      <c r="B265" s="1" t="str">
        <f t="shared" si="12"/>
        <v>Provinsi Sulawesi Selatan</v>
      </c>
      <c r="C265" s="3" t="s">
        <v>271</v>
      </c>
      <c r="D265" s="6">
        <v>500845000</v>
      </c>
      <c r="E265" s="6">
        <v>367376000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21"/>
      <c r="T265" s="21"/>
      <c r="U265" s="21"/>
      <c r="V265" s="13">
        <f t="shared" si="13"/>
        <v>500845000</v>
      </c>
      <c r="W265" s="13">
        <f t="shared" si="14"/>
        <v>367376000</v>
      </c>
    </row>
    <row r="266" spans="1:23" x14ac:dyDescent="0.25">
      <c r="A266" s="1">
        <v>264</v>
      </c>
      <c r="B266" s="1" t="str">
        <f t="shared" si="12"/>
        <v>Provinsi Sulawesi Selatan</v>
      </c>
      <c r="C266" s="3" t="s">
        <v>272</v>
      </c>
      <c r="D266" s="6"/>
      <c r="E266" s="6"/>
      <c r="F266" s="6"/>
      <c r="G266" s="6"/>
      <c r="H266" s="6"/>
      <c r="I266" s="6"/>
      <c r="J266" s="6">
        <v>314000000</v>
      </c>
      <c r="K266" s="6">
        <v>313944900</v>
      </c>
      <c r="L266" s="6"/>
      <c r="M266" s="6">
        <v>100770000</v>
      </c>
      <c r="N266" s="6">
        <v>99323300</v>
      </c>
      <c r="O266" s="6"/>
      <c r="P266" s="6"/>
      <c r="Q266" s="6"/>
      <c r="R266" s="6"/>
      <c r="S266" s="21"/>
      <c r="T266" s="21"/>
      <c r="U266" s="21"/>
      <c r="V266" s="13">
        <f t="shared" si="13"/>
        <v>414770000</v>
      </c>
      <c r="W266" s="13">
        <f t="shared" si="14"/>
        <v>413268200</v>
      </c>
    </row>
    <row r="267" spans="1:23" x14ac:dyDescent="0.25">
      <c r="A267" s="1">
        <v>265</v>
      </c>
      <c r="B267" s="1" t="str">
        <f t="shared" si="12"/>
        <v>Provinsi Sulawesi Selatan</v>
      </c>
      <c r="C267" s="3" t="s">
        <v>273</v>
      </c>
      <c r="D267" s="6"/>
      <c r="E267" s="6"/>
      <c r="F267" s="6"/>
      <c r="G267" s="6"/>
      <c r="H267" s="6"/>
      <c r="I267" s="6"/>
      <c r="J267" s="6">
        <v>364811000</v>
      </c>
      <c r="K267" s="6">
        <v>357508400</v>
      </c>
      <c r="L267" s="6"/>
      <c r="M267" s="6"/>
      <c r="N267" s="6"/>
      <c r="O267" s="6"/>
      <c r="P267" s="6"/>
      <c r="Q267" s="6"/>
      <c r="R267" s="6"/>
      <c r="S267" s="21"/>
      <c r="T267" s="21"/>
      <c r="U267" s="21"/>
      <c r="V267" s="13">
        <f t="shared" si="13"/>
        <v>364811000</v>
      </c>
      <c r="W267" s="13">
        <f t="shared" si="14"/>
        <v>357508400</v>
      </c>
    </row>
    <row r="268" spans="1:23" x14ac:dyDescent="0.25">
      <c r="A268" s="1">
        <v>266</v>
      </c>
      <c r="B268" s="1" t="str">
        <f t="shared" si="12"/>
        <v>Provinsi Sulawesi Selatan</v>
      </c>
      <c r="C268" s="3" t="s">
        <v>274</v>
      </c>
      <c r="D268" s="6"/>
      <c r="E268" s="6"/>
      <c r="F268" s="6"/>
      <c r="G268" s="6"/>
      <c r="H268" s="6"/>
      <c r="I268" s="6"/>
      <c r="J268" s="6">
        <v>345700000</v>
      </c>
      <c r="K268" s="6">
        <v>329879000</v>
      </c>
      <c r="L268" s="6"/>
      <c r="M268" s="6"/>
      <c r="N268" s="6"/>
      <c r="O268" s="6"/>
      <c r="P268" s="6"/>
      <c r="Q268" s="6"/>
      <c r="R268" s="6"/>
      <c r="S268" s="21"/>
      <c r="T268" s="21"/>
      <c r="U268" s="21"/>
      <c r="V268" s="13">
        <f t="shared" si="13"/>
        <v>345700000</v>
      </c>
      <c r="W268" s="13">
        <f t="shared" si="14"/>
        <v>329879000</v>
      </c>
    </row>
    <row r="269" spans="1:23" x14ac:dyDescent="0.25">
      <c r="A269" s="1">
        <v>267</v>
      </c>
      <c r="B269" s="1" t="str">
        <f t="shared" si="12"/>
        <v>Provinsi Sulawesi Selatan</v>
      </c>
      <c r="C269" s="3" t="s">
        <v>275</v>
      </c>
      <c r="D269" s="6"/>
      <c r="E269" s="6"/>
      <c r="F269" s="6"/>
      <c r="G269" s="6"/>
      <c r="H269" s="6"/>
      <c r="I269" s="6"/>
      <c r="J269" s="6"/>
      <c r="K269" s="6"/>
      <c r="L269" s="6"/>
      <c r="M269" s="6">
        <v>234000000</v>
      </c>
      <c r="N269" s="6">
        <v>226587000</v>
      </c>
      <c r="O269" s="6"/>
      <c r="P269" s="6"/>
      <c r="Q269" s="6"/>
      <c r="R269" s="6"/>
      <c r="S269" s="21"/>
      <c r="T269" s="21"/>
      <c r="U269" s="21"/>
      <c r="V269" s="13">
        <f t="shared" si="13"/>
        <v>234000000</v>
      </c>
      <c r="W269" s="13">
        <f t="shared" si="14"/>
        <v>226587000</v>
      </c>
    </row>
    <row r="270" spans="1:23" x14ac:dyDescent="0.25">
      <c r="A270" s="1">
        <v>268</v>
      </c>
      <c r="B270" s="1" t="str">
        <f t="shared" si="12"/>
        <v>Provinsi Sulawesi Selatan</v>
      </c>
      <c r="C270" s="3" t="s">
        <v>276</v>
      </c>
      <c r="D270" s="6"/>
      <c r="E270" s="6"/>
      <c r="F270" s="6"/>
      <c r="G270" s="6"/>
      <c r="H270" s="6"/>
      <c r="I270" s="6"/>
      <c r="J270" s="6">
        <v>281986000</v>
      </c>
      <c r="K270" s="6">
        <v>281623000</v>
      </c>
      <c r="L270" s="6"/>
      <c r="M270" s="6"/>
      <c r="N270" s="6"/>
      <c r="O270" s="6"/>
      <c r="P270" s="6"/>
      <c r="Q270" s="6"/>
      <c r="R270" s="6"/>
      <c r="S270" s="21"/>
      <c r="T270" s="21"/>
      <c r="U270" s="21"/>
      <c r="V270" s="13">
        <f t="shared" si="13"/>
        <v>281986000</v>
      </c>
      <c r="W270" s="13">
        <f t="shared" si="14"/>
        <v>281623000</v>
      </c>
    </row>
    <row r="271" spans="1:23" x14ac:dyDescent="0.25">
      <c r="A271" s="1">
        <v>269</v>
      </c>
      <c r="B271" s="1" t="str">
        <f t="shared" si="12"/>
        <v>Provinsi Sulawesi Selatan</v>
      </c>
      <c r="C271" s="3" t="s">
        <v>411</v>
      </c>
      <c r="D271" s="6"/>
      <c r="E271" s="6"/>
      <c r="F271" s="6"/>
      <c r="G271" s="6"/>
      <c r="H271" s="6"/>
      <c r="I271" s="6"/>
      <c r="J271" s="6"/>
      <c r="K271" s="6"/>
      <c r="L271" s="6"/>
      <c r="M271" s="6">
        <v>215905000</v>
      </c>
      <c r="N271" s="6">
        <v>206828800</v>
      </c>
      <c r="O271" s="6"/>
      <c r="P271" s="6">
        <v>81249000</v>
      </c>
      <c r="Q271" s="6">
        <v>62724000</v>
      </c>
      <c r="R271" s="6"/>
      <c r="S271" s="21"/>
      <c r="T271" s="21"/>
      <c r="U271" s="21"/>
      <c r="V271" s="13">
        <f t="shared" si="13"/>
        <v>297154000</v>
      </c>
      <c r="W271" s="13">
        <f t="shared" si="14"/>
        <v>269552800</v>
      </c>
    </row>
    <row r="272" spans="1:23" x14ac:dyDescent="0.25">
      <c r="A272" s="1">
        <v>270</v>
      </c>
      <c r="B272" s="1" t="str">
        <f t="shared" si="12"/>
        <v>Provinsi Sulawesi Selatan</v>
      </c>
      <c r="C272" s="3" t="s">
        <v>278</v>
      </c>
      <c r="D272" s="6"/>
      <c r="E272" s="6"/>
      <c r="F272" s="6"/>
      <c r="G272" s="6"/>
      <c r="H272" s="6"/>
      <c r="I272" s="6"/>
      <c r="J272" s="6">
        <v>237196000</v>
      </c>
      <c r="K272" s="6">
        <v>235867000</v>
      </c>
      <c r="L272" s="6"/>
      <c r="M272" s="6"/>
      <c r="N272" s="6"/>
      <c r="O272" s="6"/>
      <c r="P272" s="6"/>
      <c r="Q272" s="6"/>
      <c r="R272" s="6"/>
      <c r="S272" s="21"/>
      <c r="T272" s="21"/>
      <c r="U272" s="21"/>
      <c r="V272" s="13">
        <f t="shared" si="13"/>
        <v>237196000</v>
      </c>
      <c r="W272" s="13">
        <f t="shared" si="14"/>
        <v>235867000</v>
      </c>
    </row>
    <row r="273" spans="1:23" x14ac:dyDescent="0.25">
      <c r="A273" s="1">
        <v>271</v>
      </c>
      <c r="B273" s="1" t="str">
        <f t="shared" si="12"/>
        <v>Provinsi Sulawesi Selatan</v>
      </c>
      <c r="C273" s="3" t="s">
        <v>279</v>
      </c>
      <c r="D273" s="6">
        <v>417265000</v>
      </c>
      <c r="E273" s="6">
        <v>181952400</v>
      </c>
      <c r="F273" s="6"/>
      <c r="G273" s="6"/>
      <c r="H273" s="6"/>
      <c r="I273" s="6"/>
      <c r="J273" s="6">
        <v>765210007</v>
      </c>
      <c r="K273" s="6">
        <v>738441320</v>
      </c>
      <c r="L273" s="6"/>
      <c r="M273" s="6">
        <v>174825000</v>
      </c>
      <c r="N273" s="6">
        <v>169924700</v>
      </c>
      <c r="O273" s="6"/>
      <c r="P273" s="6"/>
      <c r="Q273" s="6"/>
      <c r="R273" s="6"/>
      <c r="S273" s="21">
        <v>538532500</v>
      </c>
      <c r="T273" s="21">
        <v>527561500</v>
      </c>
      <c r="U273" s="21"/>
      <c r="V273" s="13">
        <f t="shared" si="13"/>
        <v>1895832507</v>
      </c>
      <c r="W273" s="13">
        <f t="shared" si="14"/>
        <v>1617879920</v>
      </c>
    </row>
    <row r="274" spans="1:23" x14ac:dyDescent="0.25">
      <c r="A274" s="1">
        <v>272</v>
      </c>
      <c r="B274" s="1" t="str">
        <f t="shared" si="12"/>
        <v>Provinsi Sulawesi Selatan</v>
      </c>
      <c r="C274" s="3" t="s">
        <v>280</v>
      </c>
      <c r="D274" s="6">
        <v>746237764</v>
      </c>
      <c r="E274" s="6">
        <v>712144700</v>
      </c>
      <c r="F274" s="6"/>
      <c r="G274" s="6"/>
      <c r="H274" s="6"/>
      <c r="I274" s="6"/>
      <c r="J274" s="6">
        <v>4586834999</v>
      </c>
      <c r="K274" s="6">
        <v>4548860299</v>
      </c>
      <c r="L274" s="6"/>
      <c r="M274" s="6">
        <v>55000000</v>
      </c>
      <c r="N274" s="6">
        <v>51699900</v>
      </c>
      <c r="O274" s="6"/>
      <c r="P274" s="6">
        <v>184000000</v>
      </c>
      <c r="Q274" s="6">
        <v>160669500</v>
      </c>
      <c r="R274" s="6"/>
      <c r="S274" s="21"/>
      <c r="T274" s="21"/>
      <c r="U274" s="21"/>
      <c r="V274" s="13">
        <f t="shared" si="13"/>
        <v>5572072763</v>
      </c>
      <c r="W274" s="13">
        <f t="shared" si="14"/>
        <v>5473374399</v>
      </c>
    </row>
    <row r="275" spans="1:23" x14ac:dyDescent="0.25">
      <c r="A275" s="1">
        <v>273</v>
      </c>
      <c r="B275" s="1" t="str">
        <f t="shared" si="12"/>
        <v>Provinsi Sulawesi Selatan</v>
      </c>
      <c r="C275" s="3" t="s">
        <v>281</v>
      </c>
      <c r="D275" s="6"/>
      <c r="E275" s="6"/>
      <c r="F275" s="6"/>
      <c r="G275" s="6"/>
      <c r="H275" s="6"/>
      <c r="I275" s="6"/>
      <c r="J275" s="6">
        <v>335243000</v>
      </c>
      <c r="K275" s="6">
        <v>303792170</v>
      </c>
      <c r="L275" s="6"/>
      <c r="M275" s="6"/>
      <c r="N275" s="6"/>
      <c r="O275" s="6"/>
      <c r="P275" s="6"/>
      <c r="Q275" s="6"/>
      <c r="R275" s="6"/>
      <c r="S275" s="21"/>
      <c r="T275" s="21"/>
      <c r="U275" s="21"/>
      <c r="V275" s="13">
        <f t="shared" si="13"/>
        <v>335243000</v>
      </c>
      <c r="W275" s="13">
        <f t="shared" si="14"/>
        <v>303792170</v>
      </c>
    </row>
    <row r="276" spans="1:23" x14ac:dyDescent="0.25">
      <c r="A276" s="1">
        <v>274</v>
      </c>
      <c r="B276" s="1" t="str">
        <f t="shared" si="12"/>
        <v>Provinsi Sulawesi Selatan</v>
      </c>
      <c r="C276" s="3" t="s">
        <v>282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>
        <v>246196150</v>
      </c>
      <c r="Q276" s="6">
        <v>210372800</v>
      </c>
      <c r="R276" s="6"/>
      <c r="S276" s="21"/>
      <c r="T276" s="21"/>
      <c r="U276" s="21"/>
      <c r="V276" s="13">
        <f t="shared" si="13"/>
        <v>246196150</v>
      </c>
      <c r="W276" s="13">
        <f t="shared" si="14"/>
        <v>210372800</v>
      </c>
    </row>
    <row r="277" spans="1:23" x14ac:dyDescent="0.25">
      <c r="A277" s="1">
        <v>275</v>
      </c>
      <c r="B277" s="1" t="str">
        <f t="shared" si="12"/>
        <v>Provinsi Sulawesi Selatan</v>
      </c>
      <c r="C277" s="3" t="s">
        <v>283</v>
      </c>
      <c r="D277" s="6">
        <v>200000000</v>
      </c>
      <c r="E277" s="6">
        <v>150993900</v>
      </c>
      <c r="F277" s="6"/>
      <c r="G277" s="6"/>
      <c r="H277" s="6"/>
      <c r="I277" s="6"/>
      <c r="J277" s="6"/>
      <c r="K277" s="6"/>
      <c r="L277" s="6"/>
      <c r="M277" s="6">
        <v>102525000</v>
      </c>
      <c r="N277" s="6">
        <v>82406000</v>
      </c>
      <c r="O277" s="6"/>
      <c r="P277" s="6">
        <v>67176471</v>
      </c>
      <c r="Q277" s="6">
        <v>40450000</v>
      </c>
      <c r="R277" s="6"/>
      <c r="S277" s="21"/>
      <c r="T277" s="21"/>
      <c r="U277" s="21"/>
      <c r="V277" s="13">
        <f t="shared" si="13"/>
        <v>369701471</v>
      </c>
      <c r="W277" s="13">
        <f t="shared" si="14"/>
        <v>273849900</v>
      </c>
    </row>
    <row r="278" spans="1:23" x14ac:dyDescent="0.25">
      <c r="A278" s="1">
        <v>276</v>
      </c>
      <c r="B278" s="1" t="str">
        <f t="shared" si="12"/>
        <v>Provinsi Sulawesi Selatan</v>
      </c>
      <c r="C278" s="3" t="s">
        <v>284</v>
      </c>
      <c r="D278" s="6"/>
      <c r="E278" s="6"/>
      <c r="F278" s="6"/>
      <c r="G278" s="6"/>
      <c r="H278" s="6"/>
      <c r="I278" s="6"/>
      <c r="J278" s="6">
        <v>301208500</v>
      </c>
      <c r="K278" s="6">
        <v>158764000</v>
      </c>
      <c r="L278" s="6"/>
      <c r="M278" s="6">
        <v>96748000</v>
      </c>
      <c r="N278" s="6">
        <v>0</v>
      </c>
      <c r="O278" s="6"/>
      <c r="P278" s="6">
        <v>94096000</v>
      </c>
      <c r="Q278" s="6"/>
      <c r="R278" s="6"/>
      <c r="S278" s="21"/>
      <c r="T278" s="21"/>
      <c r="U278" s="21"/>
      <c r="V278" s="13">
        <f t="shared" si="13"/>
        <v>492052500</v>
      </c>
      <c r="W278" s="13">
        <f t="shared" si="14"/>
        <v>158764000</v>
      </c>
    </row>
    <row r="279" spans="1:23" x14ac:dyDescent="0.25">
      <c r="A279" s="1">
        <v>277</v>
      </c>
      <c r="B279" s="1" t="str">
        <f t="shared" si="12"/>
        <v>Provinsi Sulawesi Selatan</v>
      </c>
      <c r="C279" s="3" t="s">
        <v>285</v>
      </c>
      <c r="D279" s="6"/>
      <c r="E279" s="6"/>
      <c r="F279" s="6"/>
      <c r="G279" s="6"/>
      <c r="H279" s="6"/>
      <c r="I279" s="6"/>
      <c r="J279" s="6">
        <v>247000000</v>
      </c>
      <c r="K279" s="6">
        <v>190729916</v>
      </c>
      <c r="L279" s="6"/>
      <c r="M279" s="6"/>
      <c r="N279" s="6"/>
      <c r="O279" s="6"/>
      <c r="P279" s="6"/>
      <c r="Q279" s="6"/>
      <c r="R279" s="6"/>
      <c r="S279" s="21"/>
      <c r="T279" s="21"/>
      <c r="U279" s="21"/>
      <c r="V279" s="13">
        <f t="shared" si="13"/>
        <v>247000000</v>
      </c>
      <c r="W279" s="13">
        <f t="shared" si="14"/>
        <v>190729916</v>
      </c>
    </row>
    <row r="280" spans="1:23" x14ac:dyDescent="0.25">
      <c r="A280" s="1">
        <v>278</v>
      </c>
      <c r="B280" s="1" t="str">
        <f t="shared" si="12"/>
        <v>Provinsi Sulawesi Selatan</v>
      </c>
      <c r="C280" s="3" t="s">
        <v>286</v>
      </c>
      <c r="D280" s="6"/>
      <c r="E280" s="6"/>
      <c r="F280" s="6"/>
      <c r="G280" s="6"/>
      <c r="H280" s="6"/>
      <c r="I280" s="6"/>
      <c r="J280" s="6">
        <v>129200000</v>
      </c>
      <c r="K280" s="6">
        <v>129200000</v>
      </c>
      <c r="L280" s="6"/>
      <c r="M280" s="6"/>
      <c r="N280" s="6"/>
      <c r="O280" s="6"/>
      <c r="P280" s="6"/>
      <c r="Q280" s="6"/>
      <c r="R280" s="6"/>
      <c r="S280" s="21">
        <v>261000000</v>
      </c>
      <c r="T280" s="21">
        <v>261000000</v>
      </c>
      <c r="U280" s="21"/>
      <c r="V280" s="13">
        <f t="shared" si="13"/>
        <v>390200000</v>
      </c>
      <c r="W280" s="13">
        <f t="shared" si="14"/>
        <v>390200000</v>
      </c>
    </row>
    <row r="281" spans="1:23" x14ac:dyDescent="0.25">
      <c r="A281" s="1">
        <v>279</v>
      </c>
      <c r="B281" s="1" t="str">
        <f t="shared" si="12"/>
        <v>Provinsi Sulawesi Selatan</v>
      </c>
      <c r="C281" s="3" t="s">
        <v>287</v>
      </c>
      <c r="D281" s="6"/>
      <c r="E281" s="6"/>
      <c r="F281" s="6"/>
      <c r="G281" s="6"/>
      <c r="H281" s="6"/>
      <c r="I281" s="6"/>
      <c r="J281" s="6">
        <v>210600000</v>
      </c>
      <c r="K281" s="6">
        <v>204604000</v>
      </c>
      <c r="L281" s="6"/>
      <c r="M281" s="6"/>
      <c r="N281" s="6"/>
      <c r="O281" s="6"/>
      <c r="P281" s="6"/>
      <c r="Q281" s="6"/>
      <c r="R281" s="6"/>
      <c r="S281" s="21"/>
      <c r="T281" s="21"/>
      <c r="U281" s="21"/>
      <c r="V281" s="13">
        <f t="shared" si="13"/>
        <v>210600000</v>
      </c>
      <c r="W281" s="13">
        <f t="shared" si="14"/>
        <v>204604000</v>
      </c>
    </row>
    <row r="282" spans="1:23" x14ac:dyDescent="0.25">
      <c r="A282" s="1">
        <v>280</v>
      </c>
      <c r="B282" s="1" t="str">
        <f t="shared" si="12"/>
        <v>Provinsi Sulawesi Selatan</v>
      </c>
      <c r="C282" s="3" t="s">
        <v>288</v>
      </c>
      <c r="D282" s="6"/>
      <c r="E282" s="6"/>
      <c r="F282" s="6"/>
      <c r="G282" s="6"/>
      <c r="H282" s="6"/>
      <c r="I282" s="6"/>
      <c r="J282" s="6">
        <v>150000000</v>
      </c>
      <c r="K282" s="6">
        <v>149294906</v>
      </c>
      <c r="L282" s="6"/>
      <c r="M282" s="6">
        <v>98444000</v>
      </c>
      <c r="N282" s="6">
        <v>67652250</v>
      </c>
      <c r="O282" s="6"/>
      <c r="P282" s="6"/>
      <c r="Q282" s="6"/>
      <c r="R282" s="6"/>
      <c r="S282" s="21">
        <v>10000000</v>
      </c>
      <c r="T282" s="21">
        <v>10000000</v>
      </c>
      <c r="U282" s="21"/>
      <c r="V282" s="13">
        <f t="shared" si="13"/>
        <v>258444000</v>
      </c>
      <c r="W282" s="13">
        <f t="shared" si="14"/>
        <v>226947156</v>
      </c>
    </row>
    <row r="283" spans="1:23" x14ac:dyDescent="0.25">
      <c r="A283" s="1">
        <v>281</v>
      </c>
      <c r="B283" s="1" t="str">
        <f t="shared" si="12"/>
        <v>Provinsi Bali</v>
      </c>
      <c r="C283" s="3" t="s">
        <v>289</v>
      </c>
      <c r="D283" s="6">
        <v>4249383051</v>
      </c>
      <c r="E283" s="6">
        <v>3755779955</v>
      </c>
      <c r="F283" s="6"/>
      <c r="G283" s="6"/>
      <c r="H283" s="6"/>
      <c r="I283" s="6"/>
      <c r="J283" s="6">
        <v>3500000000</v>
      </c>
      <c r="K283" s="6">
        <v>3380617781</v>
      </c>
      <c r="L283" s="6"/>
      <c r="M283" s="6"/>
      <c r="N283" s="6"/>
      <c r="O283" s="6"/>
      <c r="P283" s="6"/>
      <c r="Q283" s="6"/>
      <c r="R283" s="6"/>
      <c r="S283" s="21">
        <v>1457969436</v>
      </c>
      <c r="T283" s="21">
        <v>1211355153</v>
      </c>
      <c r="U283" s="21"/>
      <c r="V283" s="13">
        <f t="shared" si="13"/>
        <v>9207352487</v>
      </c>
      <c r="W283" s="13">
        <f t="shared" si="14"/>
        <v>8347752889</v>
      </c>
    </row>
    <row r="284" spans="1:23" x14ac:dyDescent="0.25">
      <c r="A284" s="1">
        <v>282</v>
      </c>
      <c r="B284" s="1" t="str">
        <f t="shared" si="12"/>
        <v>Provinsi Bali</v>
      </c>
      <c r="C284" s="3" t="s">
        <v>290</v>
      </c>
      <c r="D284" s="6"/>
      <c r="E284" s="6"/>
      <c r="F284" s="6"/>
      <c r="G284" s="6"/>
      <c r="H284" s="6"/>
      <c r="I284" s="6"/>
      <c r="J284" s="6">
        <v>888437000</v>
      </c>
      <c r="K284" s="6">
        <v>888437000</v>
      </c>
      <c r="L284" s="6"/>
      <c r="M284" s="6"/>
      <c r="N284" s="6"/>
      <c r="O284" s="6"/>
      <c r="P284" s="6"/>
      <c r="Q284" s="6"/>
      <c r="R284" s="6"/>
      <c r="S284" s="21"/>
      <c r="T284" s="21"/>
      <c r="U284" s="21"/>
      <c r="V284" s="13">
        <f t="shared" si="13"/>
        <v>888437000</v>
      </c>
      <c r="W284" s="13">
        <f t="shared" si="14"/>
        <v>888437000</v>
      </c>
    </row>
    <row r="285" spans="1:23" x14ac:dyDescent="0.25">
      <c r="A285" s="1">
        <v>283</v>
      </c>
      <c r="B285" s="1" t="str">
        <f t="shared" si="12"/>
        <v>Provinsi Bali</v>
      </c>
      <c r="C285" s="3" t="s">
        <v>291</v>
      </c>
      <c r="D285" s="6"/>
      <c r="E285" s="6"/>
      <c r="F285" s="6"/>
      <c r="G285" s="6"/>
      <c r="H285" s="6"/>
      <c r="I285" s="6"/>
      <c r="J285" s="6">
        <v>848604348.75</v>
      </c>
      <c r="K285" s="6">
        <v>507751390</v>
      </c>
      <c r="L285" s="6"/>
      <c r="M285" s="6"/>
      <c r="N285" s="6"/>
      <c r="O285" s="6"/>
      <c r="P285" s="6"/>
      <c r="Q285" s="6"/>
      <c r="R285" s="6"/>
      <c r="S285" s="21"/>
      <c r="T285" s="21"/>
      <c r="U285" s="21"/>
      <c r="V285" s="13">
        <f t="shared" si="13"/>
        <v>848604348.75</v>
      </c>
      <c r="W285" s="13">
        <f t="shared" si="14"/>
        <v>507751390</v>
      </c>
    </row>
    <row r="286" spans="1:23" x14ac:dyDescent="0.25">
      <c r="A286" s="1">
        <v>284</v>
      </c>
      <c r="B286" s="1" t="str">
        <f t="shared" si="12"/>
        <v>Provinsi Bali</v>
      </c>
      <c r="C286" s="3" t="s">
        <v>292</v>
      </c>
      <c r="D286" s="6">
        <v>1700030561</v>
      </c>
      <c r="E286" s="6">
        <v>1229813008</v>
      </c>
      <c r="F286" s="6"/>
      <c r="G286" s="6"/>
      <c r="H286" s="6"/>
      <c r="I286" s="6"/>
      <c r="J286" s="6">
        <v>700000000</v>
      </c>
      <c r="K286" s="6">
        <v>700000000</v>
      </c>
      <c r="L286" s="6"/>
      <c r="M286" s="6"/>
      <c r="N286" s="6"/>
      <c r="O286" s="6"/>
      <c r="P286" s="6"/>
      <c r="Q286" s="6"/>
      <c r="R286" s="6"/>
      <c r="S286" s="21">
        <v>1828340000</v>
      </c>
      <c r="T286" s="21">
        <v>1575607230</v>
      </c>
      <c r="U286" s="21"/>
      <c r="V286" s="13">
        <f t="shared" si="13"/>
        <v>4228370561</v>
      </c>
      <c r="W286" s="13">
        <f t="shared" si="14"/>
        <v>3505420238</v>
      </c>
    </row>
    <row r="287" spans="1:23" x14ac:dyDescent="0.25">
      <c r="A287" s="1">
        <v>285</v>
      </c>
      <c r="B287" s="1" t="str">
        <f t="shared" si="12"/>
        <v>Provinsi Bali</v>
      </c>
      <c r="C287" s="3" t="s">
        <v>293</v>
      </c>
      <c r="D287" s="6">
        <v>1535779000</v>
      </c>
      <c r="E287" s="6">
        <v>1522161750</v>
      </c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21">
        <v>635000000</v>
      </c>
      <c r="T287" s="21">
        <v>602371500</v>
      </c>
      <c r="U287" s="21"/>
      <c r="V287" s="13">
        <f t="shared" si="13"/>
        <v>2170779000</v>
      </c>
      <c r="W287" s="13">
        <f t="shared" si="14"/>
        <v>2124533250</v>
      </c>
    </row>
    <row r="288" spans="1:23" x14ac:dyDescent="0.25">
      <c r="A288" s="1">
        <v>286</v>
      </c>
      <c r="B288" s="1" t="str">
        <f t="shared" si="12"/>
        <v>Provinsi Bali</v>
      </c>
      <c r="C288" s="3" t="s">
        <v>294</v>
      </c>
      <c r="D288" s="6">
        <v>530444834</v>
      </c>
      <c r="E288" s="6">
        <v>518364785</v>
      </c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21"/>
      <c r="T288" s="21"/>
      <c r="U288" s="21"/>
      <c r="V288" s="13">
        <f t="shared" si="13"/>
        <v>530444834</v>
      </c>
      <c r="W288" s="13">
        <f t="shared" si="14"/>
        <v>518364785</v>
      </c>
    </row>
    <row r="289" spans="1:23" x14ac:dyDescent="0.25">
      <c r="A289" s="1">
        <v>287</v>
      </c>
      <c r="B289" s="1" t="str">
        <f t="shared" si="12"/>
        <v>Provinsi Bali</v>
      </c>
      <c r="C289" s="3" t="s">
        <v>295</v>
      </c>
      <c r="D289" s="6">
        <v>1083999250</v>
      </c>
      <c r="E289" s="6">
        <v>429891340</v>
      </c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21"/>
      <c r="T289" s="21"/>
      <c r="U289" s="21"/>
      <c r="V289" s="13">
        <f t="shared" si="13"/>
        <v>1083999250</v>
      </c>
      <c r="W289" s="13">
        <f t="shared" si="14"/>
        <v>429891340</v>
      </c>
    </row>
    <row r="290" spans="1:23" x14ac:dyDescent="0.25">
      <c r="A290" s="1">
        <v>288</v>
      </c>
      <c r="B290" s="1" t="str">
        <f t="shared" si="12"/>
        <v>Provinsi Bali</v>
      </c>
      <c r="C290" s="3" t="s">
        <v>296</v>
      </c>
      <c r="D290" s="6"/>
      <c r="E290" s="6"/>
      <c r="F290" s="6"/>
      <c r="G290" s="6"/>
      <c r="H290" s="6"/>
      <c r="I290" s="6"/>
      <c r="J290" s="6">
        <v>1482268771.5</v>
      </c>
      <c r="K290" s="6">
        <v>917600251</v>
      </c>
      <c r="L290" s="6"/>
      <c r="M290" s="6"/>
      <c r="N290" s="6"/>
      <c r="O290" s="6"/>
      <c r="P290" s="6"/>
      <c r="Q290" s="6"/>
      <c r="R290" s="6"/>
      <c r="S290" s="21"/>
      <c r="T290" s="21"/>
      <c r="U290" s="21"/>
      <c r="V290" s="13">
        <f t="shared" si="13"/>
        <v>1482268771.5</v>
      </c>
      <c r="W290" s="13">
        <f t="shared" si="14"/>
        <v>917600251</v>
      </c>
    </row>
    <row r="291" spans="1:23" x14ac:dyDescent="0.25">
      <c r="A291" s="1">
        <v>289</v>
      </c>
      <c r="B291" s="1" t="str">
        <f t="shared" si="12"/>
        <v>Provinsi Bali</v>
      </c>
      <c r="C291" s="3" t="s">
        <v>297</v>
      </c>
      <c r="D291" s="6"/>
      <c r="E291" s="6"/>
      <c r="F291" s="6"/>
      <c r="G291" s="6"/>
      <c r="H291" s="6"/>
      <c r="I291" s="6"/>
      <c r="J291" s="6">
        <v>518765650</v>
      </c>
      <c r="K291" s="6">
        <v>344702119</v>
      </c>
      <c r="L291" s="6"/>
      <c r="M291" s="6"/>
      <c r="N291" s="6"/>
      <c r="O291" s="6"/>
      <c r="P291" s="6"/>
      <c r="Q291" s="6"/>
      <c r="R291" s="6"/>
      <c r="S291" s="21"/>
      <c r="T291" s="21"/>
      <c r="U291" s="21"/>
      <c r="V291" s="13">
        <f t="shared" si="13"/>
        <v>518765650</v>
      </c>
      <c r="W291" s="13">
        <f t="shared" si="14"/>
        <v>344702119</v>
      </c>
    </row>
    <row r="292" spans="1:23" x14ac:dyDescent="0.25">
      <c r="A292" s="1">
        <v>290</v>
      </c>
      <c r="B292" s="1" t="str">
        <f t="shared" si="12"/>
        <v>Provinsi Bali</v>
      </c>
      <c r="C292" s="3" t="s">
        <v>298</v>
      </c>
      <c r="D292" s="6"/>
      <c r="E292" s="6"/>
      <c r="F292" s="6"/>
      <c r="G292" s="6"/>
      <c r="H292" s="6"/>
      <c r="I292" s="6"/>
      <c r="J292" s="6">
        <v>766416262.5</v>
      </c>
      <c r="K292" s="6">
        <v>597912390</v>
      </c>
      <c r="L292" s="6"/>
      <c r="M292" s="6"/>
      <c r="N292" s="6"/>
      <c r="O292" s="6"/>
      <c r="P292" s="6"/>
      <c r="Q292" s="6"/>
      <c r="R292" s="6"/>
      <c r="S292" s="21"/>
      <c r="T292" s="21"/>
      <c r="U292" s="21"/>
      <c r="V292" s="13">
        <f t="shared" si="13"/>
        <v>766416262.5</v>
      </c>
      <c r="W292" s="13">
        <f t="shared" si="14"/>
        <v>597912390</v>
      </c>
    </row>
    <row r="293" spans="1:23" x14ac:dyDescent="0.25">
      <c r="A293" s="1">
        <v>291</v>
      </c>
      <c r="B293" s="1" t="str">
        <f t="shared" si="12"/>
        <v>Provinsi Nusa Tenggara Barat</v>
      </c>
      <c r="C293" s="3" t="s">
        <v>299</v>
      </c>
      <c r="D293" s="6">
        <v>15300214400</v>
      </c>
      <c r="E293" s="6">
        <v>13988540903</v>
      </c>
      <c r="F293" s="6"/>
      <c r="G293" s="6"/>
      <c r="H293" s="6"/>
      <c r="I293" s="6"/>
      <c r="J293" s="6">
        <v>65393426150</v>
      </c>
      <c r="K293" s="6">
        <v>62168138407</v>
      </c>
      <c r="L293" s="6"/>
      <c r="M293" s="6">
        <v>1040000000</v>
      </c>
      <c r="N293" s="6">
        <v>950137928</v>
      </c>
      <c r="O293" s="6"/>
      <c r="P293" s="6"/>
      <c r="Q293" s="6"/>
      <c r="R293" s="6"/>
      <c r="S293" s="21">
        <v>818554600</v>
      </c>
      <c r="T293" s="21">
        <v>701105000</v>
      </c>
      <c r="U293" s="21"/>
      <c r="V293" s="13">
        <f t="shared" si="13"/>
        <v>82552195150</v>
      </c>
      <c r="W293" s="13">
        <f t="shared" si="14"/>
        <v>77807922238</v>
      </c>
    </row>
    <row r="294" spans="1:23" x14ac:dyDescent="0.25">
      <c r="A294" s="1">
        <v>292</v>
      </c>
      <c r="B294" s="1" t="str">
        <f t="shared" si="12"/>
        <v>Provinsi Nusa Tenggara Barat</v>
      </c>
      <c r="C294" s="3" t="s">
        <v>300</v>
      </c>
      <c r="D294" s="6">
        <v>1340518000</v>
      </c>
      <c r="E294" s="6">
        <v>1317221061</v>
      </c>
      <c r="F294" s="6"/>
      <c r="G294" s="6"/>
      <c r="H294" s="6"/>
      <c r="I294" s="6"/>
      <c r="J294" s="6">
        <v>11563638050</v>
      </c>
      <c r="K294" s="6">
        <v>8722192984</v>
      </c>
      <c r="L294" s="6"/>
      <c r="M294" s="6">
        <v>250000000</v>
      </c>
      <c r="N294" s="6">
        <v>242080000</v>
      </c>
      <c r="O294" s="6"/>
      <c r="P294" s="6"/>
      <c r="Q294" s="6"/>
      <c r="R294" s="6"/>
      <c r="S294" s="21"/>
      <c r="T294" s="21"/>
      <c r="U294" s="21"/>
      <c r="V294" s="13">
        <f t="shared" si="13"/>
        <v>13154156050</v>
      </c>
      <c r="W294" s="13">
        <f t="shared" si="14"/>
        <v>10281494045</v>
      </c>
    </row>
    <row r="295" spans="1:23" x14ac:dyDescent="0.25">
      <c r="A295" s="1">
        <v>293</v>
      </c>
      <c r="B295" s="1" t="str">
        <f t="shared" si="12"/>
        <v>Provinsi Nusa Tenggara Barat</v>
      </c>
      <c r="C295" s="3" t="s">
        <v>301</v>
      </c>
      <c r="D295" s="6">
        <v>1974000000</v>
      </c>
      <c r="E295" s="6">
        <v>1971360450</v>
      </c>
      <c r="F295" s="6"/>
      <c r="G295" s="6"/>
      <c r="H295" s="6"/>
      <c r="I295" s="6"/>
      <c r="J295" s="6">
        <v>2863144543</v>
      </c>
      <c r="K295" s="6">
        <v>2859284543</v>
      </c>
      <c r="L295" s="6"/>
      <c r="M295" s="6">
        <v>75000000</v>
      </c>
      <c r="N295" s="6">
        <v>75000000</v>
      </c>
      <c r="O295" s="6"/>
      <c r="P295" s="6"/>
      <c r="Q295" s="6"/>
      <c r="R295" s="6"/>
      <c r="S295" s="21"/>
      <c r="T295" s="21"/>
      <c r="U295" s="21"/>
      <c r="V295" s="13">
        <f t="shared" si="13"/>
        <v>4912144543</v>
      </c>
      <c r="W295" s="13">
        <f t="shared" si="14"/>
        <v>4905644993</v>
      </c>
    </row>
    <row r="296" spans="1:23" x14ac:dyDescent="0.25">
      <c r="A296" s="1">
        <v>294</v>
      </c>
      <c r="B296" s="1" t="str">
        <f t="shared" si="12"/>
        <v>Provinsi Nusa Tenggara Barat</v>
      </c>
      <c r="C296" s="3" t="s">
        <v>302</v>
      </c>
      <c r="D296" s="6">
        <v>5365548649</v>
      </c>
      <c r="E296" s="6">
        <v>5269422742</v>
      </c>
      <c r="F296" s="6"/>
      <c r="G296" s="6"/>
      <c r="H296" s="6"/>
      <c r="I296" s="6"/>
      <c r="J296" s="6">
        <v>7816889000</v>
      </c>
      <c r="K296" s="6">
        <v>7401983550</v>
      </c>
      <c r="L296" s="6"/>
      <c r="M296" s="6"/>
      <c r="N296" s="6"/>
      <c r="O296" s="6"/>
      <c r="P296" s="6"/>
      <c r="Q296" s="6"/>
      <c r="R296" s="6"/>
      <c r="S296" s="21"/>
      <c r="T296" s="21"/>
      <c r="U296" s="21"/>
      <c r="V296" s="13">
        <f t="shared" si="13"/>
        <v>13182437649</v>
      </c>
      <c r="W296" s="13">
        <f t="shared" si="14"/>
        <v>12671406292</v>
      </c>
    </row>
    <row r="297" spans="1:23" x14ac:dyDescent="0.25">
      <c r="A297" s="1">
        <v>295</v>
      </c>
      <c r="B297" s="1" t="str">
        <f t="shared" si="12"/>
        <v>Provinsi Nusa Tenggara Barat</v>
      </c>
      <c r="C297" s="3" t="s">
        <v>303</v>
      </c>
      <c r="D297" s="6">
        <v>15420575700</v>
      </c>
      <c r="E297" s="6">
        <v>15389894675</v>
      </c>
      <c r="F297" s="6"/>
      <c r="G297" s="6"/>
      <c r="H297" s="6"/>
      <c r="I297" s="6"/>
      <c r="J297" s="6">
        <v>23058649300</v>
      </c>
      <c r="K297" s="6">
        <v>22554023954</v>
      </c>
      <c r="L297" s="6"/>
      <c r="M297" s="6">
        <v>238043000</v>
      </c>
      <c r="N297" s="6">
        <v>219341584</v>
      </c>
      <c r="O297" s="6"/>
      <c r="P297" s="6">
        <v>115000000</v>
      </c>
      <c r="Q297" s="6">
        <v>105515000</v>
      </c>
      <c r="R297" s="6"/>
      <c r="S297" s="21"/>
      <c r="T297" s="21"/>
      <c r="U297" s="21"/>
      <c r="V297" s="13">
        <f t="shared" si="13"/>
        <v>38832268000</v>
      </c>
      <c r="W297" s="13">
        <f t="shared" si="14"/>
        <v>38268775213</v>
      </c>
    </row>
    <row r="298" spans="1:23" x14ac:dyDescent="0.25">
      <c r="A298" s="1">
        <v>296</v>
      </c>
      <c r="B298" s="1" t="str">
        <f t="shared" si="12"/>
        <v>Provinsi Nusa Tenggara Barat</v>
      </c>
      <c r="C298" s="3" t="s">
        <v>304</v>
      </c>
      <c r="D298" s="6">
        <v>3295914922</v>
      </c>
      <c r="E298" s="6">
        <v>3276326400</v>
      </c>
      <c r="F298" s="6"/>
      <c r="G298" s="6"/>
      <c r="H298" s="6"/>
      <c r="I298" s="6"/>
      <c r="J298" s="6">
        <v>54343917501</v>
      </c>
      <c r="K298" s="6">
        <v>54074999327</v>
      </c>
      <c r="L298" s="6"/>
      <c r="M298" s="6"/>
      <c r="N298" s="6"/>
      <c r="O298" s="6"/>
      <c r="P298" s="6"/>
      <c r="Q298" s="6"/>
      <c r="R298" s="6"/>
      <c r="S298" s="21"/>
      <c r="T298" s="21"/>
      <c r="U298" s="21"/>
      <c r="V298" s="13">
        <f t="shared" si="13"/>
        <v>57639832423</v>
      </c>
      <c r="W298" s="13">
        <f t="shared" si="14"/>
        <v>57351325727</v>
      </c>
    </row>
    <row r="299" spans="1:23" x14ac:dyDescent="0.25">
      <c r="A299" s="1">
        <v>297</v>
      </c>
      <c r="B299" s="1" t="str">
        <f t="shared" si="12"/>
        <v>Provinsi Nusa Tenggara Barat</v>
      </c>
      <c r="C299" s="3" t="s">
        <v>305</v>
      </c>
      <c r="D299" s="6">
        <v>2031953840</v>
      </c>
      <c r="E299" s="6">
        <v>2019025100</v>
      </c>
      <c r="F299" s="6"/>
      <c r="G299" s="6"/>
      <c r="H299" s="6"/>
      <c r="I299" s="6"/>
      <c r="J299" s="6">
        <v>5284120913</v>
      </c>
      <c r="K299" s="6">
        <v>5034060090</v>
      </c>
      <c r="L299" s="6"/>
      <c r="M299" s="6"/>
      <c r="N299" s="6"/>
      <c r="O299" s="6"/>
      <c r="P299" s="6"/>
      <c r="Q299" s="6"/>
      <c r="R299" s="6"/>
      <c r="S299" s="21">
        <v>3877831313</v>
      </c>
      <c r="T299" s="21">
        <v>3813833673</v>
      </c>
      <c r="U299" s="21"/>
      <c r="V299" s="13">
        <f t="shared" si="13"/>
        <v>11193906066</v>
      </c>
      <c r="W299" s="13">
        <f t="shared" si="14"/>
        <v>10866918863</v>
      </c>
    </row>
    <row r="300" spans="1:23" x14ac:dyDescent="0.25">
      <c r="A300" s="1">
        <v>298</v>
      </c>
      <c r="B300" s="1" t="str">
        <f t="shared" si="12"/>
        <v>Provinsi Nusa Tenggara Barat</v>
      </c>
      <c r="C300" s="3" t="s">
        <v>306</v>
      </c>
      <c r="D300" s="6"/>
      <c r="E300" s="6"/>
      <c r="F300" s="6"/>
      <c r="G300" s="6"/>
      <c r="H300" s="6"/>
      <c r="I300" s="6"/>
      <c r="J300" s="6">
        <v>32261056849</v>
      </c>
      <c r="K300" s="6">
        <v>31161569722</v>
      </c>
      <c r="L300" s="6"/>
      <c r="M300" s="6">
        <v>414200000</v>
      </c>
      <c r="N300" s="6">
        <v>408246550</v>
      </c>
      <c r="O300" s="6"/>
      <c r="P300" s="6"/>
      <c r="Q300" s="6"/>
      <c r="R300" s="6"/>
      <c r="S300" s="21"/>
      <c r="T300" s="21"/>
      <c r="U300" s="21"/>
      <c r="V300" s="13">
        <f t="shared" si="13"/>
        <v>32675256849</v>
      </c>
      <c r="W300" s="13">
        <f t="shared" si="14"/>
        <v>31569816272</v>
      </c>
    </row>
    <row r="301" spans="1:23" x14ac:dyDescent="0.25">
      <c r="A301" s="1">
        <v>299</v>
      </c>
      <c r="B301" s="1" t="str">
        <f t="shared" si="12"/>
        <v>Provinsi Nusa Tenggara Barat</v>
      </c>
      <c r="C301" s="3" t="s">
        <v>307</v>
      </c>
      <c r="D301" s="6"/>
      <c r="E301" s="6"/>
      <c r="F301" s="6"/>
      <c r="G301" s="6"/>
      <c r="H301" s="6"/>
      <c r="I301" s="6"/>
      <c r="J301" s="6">
        <v>1551138843</v>
      </c>
      <c r="K301" s="6">
        <v>1549242000</v>
      </c>
      <c r="L301" s="6"/>
      <c r="M301" s="6">
        <v>234047000</v>
      </c>
      <c r="N301" s="6">
        <v>225851769</v>
      </c>
      <c r="O301" s="6"/>
      <c r="P301" s="6">
        <v>112680000</v>
      </c>
      <c r="Q301" s="6">
        <v>98305000</v>
      </c>
      <c r="R301" s="6"/>
      <c r="S301" s="21"/>
      <c r="T301" s="21"/>
      <c r="U301" s="21"/>
      <c r="V301" s="13">
        <f t="shared" si="13"/>
        <v>1897865843</v>
      </c>
      <c r="W301" s="13">
        <f t="shared" si="14"/>
        <v>1873398769</v>
      </c>
    </row>
    <row r="302" spans="1:23" x14ac:dyDescent="0.25">
      <c r="A302" s="1">
        <v>300</v>
      </c>
      <c r="B302" s="1" t="str">
        <f t="shared" si="12"/>
        <v>Provinsi Nusa Tenggara Barat</v>
      </c>
      <c r="C302" s="3" t="s">
        <v>308</v>
      </c>
      <c r="D302" s="6"/>
      <c r="E302" s="6"/>
      <c r="F302" s="6"/>
      <c r="G302" s="6"/>
      <c r="H302" s="6"/>
      <c r="I302" s="6"/>
      <c r="J302" s="6">
        <v>2209645000</v>
      </c>
      <c r="K302" s="6">
        <v>2197404798</v>
      </c>
      <c r="L302" s="6"/>
      <c r="M302" s="6">
        <v>2721457500</v>
      </c>
      <c r="N302" s="6">
        <v>2707933144</v>
      </c>
      <c r="O302" s="6"/>
      <c r="P302" s="6"/>
      <c r="Q302" s="6"/>
      <c r="R302" s="6"/>
      <c r="S302" s="21"/>
      <c r="T302" s="21"/>
      <c r="U302" s="21"/>
      <c r="V302" s="13">
        <f t="shared" si="13"/>
        <v>4931102500</v>
      </c>
      <c r="W302" s="13">
        <f t="shared" si="14"/>
        <v>4905337942</v>
      </c>
    </row>
    <row r="303" spans="1:23" x14ac:dyDescent="0.25">
      <c r="A303" s="1">
        <v>301</v>
      </c>
      <c r="B303" s="1" t="str">
        <f t="shared" si="12"/>
        <v>Provinsi Nusa Tenggara Barat</v>
      </c>
      <c r="C303" s="3" t="s">
        <v>309</v>
      </c>
      <c r="D303" s="6"/>
      <c r="E303" s="6"/>
      <c r="F303" s="6"/>
      <c r="G303" s="6"/>
      <c r="H303" s="6"/>
      <c r="I303" s="6"/>
      <c r="J303" s="6">
        <v>5298250000</v>
      </c>
      <c r="K303" s="6">
        <v>5217281050</v>
      </c>
      <c r="L303" s="6"/>
      <c r="M303" s="6"/>
      <c r="N303" s="6"/>
      <c r="O303" s="6"/>
      <c r="P303" s="6"/>
      <c r="Q303" s="6"/>
      <c r="R303" s="6"/>
      <c r="S303" s="21">
        <v>3029756245</v>
      </c>
      <c r="T303" s="21">
        <v>2907780245</v>
      </c>
      <c r="U303" s="21"/>
      <c r="V303" s="13">
        <f t="shared" si="13"/>
        <v>8328006245</v>
      </c>
      <c r="W303" s="13">
        <f t="shared" si="14"/>
        <v>8125061295</v>
      </c>
    </row>
    <row r="304" spans="1:23" x14ac:dyDescent="0.25">
      <c r="A304" s="1">
        <v>302</v>
      </c>
      <c r="B304" s="1" t="str">
        <f t="shared" si="12"/>
        <v>Provinsi Nusa Tenggara Timur</v>
      </c>
      <c r="C304" s="3" t="s">
        <v>310</v>
      </c>
      <c r="D304" s="6">
        <v>682929200</v>
      </c>
      <c r="E304" s="6">
        <v>506068400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21"/>
      <c r="T304" s="21"/>
      <c r="U304" s="21"/>
      <c r="V304" s="13">
        <f t="shared" si="13"/>
        <v>682929200</v>
      </c>
      <c r="W304" s="13">
        <f t="shared" si="14"/>
        <v>506068400</v>
      </c>
    </row>
    <row r="305" spans="1:23" x14ac:dyDescent="0.25">
      <c r="A305" s="1">
        <v>303</v>
      </c>
      <c r="B305" s="1" t="str">
        <f t="shared" si="12"/>
        <v>Provinsi Nusa Tenggara Timur</v>
      </c>
      <c r="C305" s="3" t="s">
        <v>311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21"/>
      <c r="T305" s="21"/>
      <c r="U305" s="21"/>
      <c r="V305" s="13">
        <f t="shared" si="13"/>
        <v>0</v>
      </c>
      <c r="W305" s="13">
        <f t="shared" si="14"/>
        <v>0</v>
      </c>
    </row>
    <row r="306" spans="1:23" x14ac:dyDescent="0.25">
      <c r="A306" s="1">
        <v>304</v>
      </c>
      <c r="B306" s="1" t="str">
        <f t="shared" si="12"/>
        <v>Provinsi Nusa Tenggara Timur</v>
      </c>
      <c r="C306" s="3" t="s">
        <v>312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21"/>
      <c r="T306" s="21"/>
      <c r="U306" s="21"/>
      <c r="V306" s="13">
        <f t="shared" si="13"/>
        <v>0</v>
      </c>
      <c r="W306" s="13">
        <f t="shared" si="14"/>
        <v>0</v>
      </c>
    </row>
    <row r="307" spans="1:23" x14ac:dyDescent="0.25">
      <c r="A307" s="1">
        <v>305</v>
      </c>
      <c r="B307" s="1" t="str">
        <f t="shared" si="12"/>
        <v>Provinsi Nusa Tenggara Timur</v>
      </c>
      <c r="C307" s="3" t="s">
        <v>313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21"/>
      <c r="T307" s="21"/>
      <c r="U307" s="21"/>
      <c r="V307" s="13">
        <f t="shared" si="13"/>
        <v>0</v>
      </c>
      <c r="W307" s="13">
        <f t="shared" si="14"/>
        <v>0</v>
      </c>
    </row>
    <row r="308" spans="1:23" x14ac:dyDescent="0.25">
      <c r="A308" s="1">
        <v>306</v>
      </c>
      <c r="B308" s="1" t="str">
        <f t="shared" si="12"/>
        <v>Provinsi Nusa Tenggara Timur</v>
      </c>
      <c r="C308" s="3" t="s">
        <v>314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21"/>
      <c r="T308" s="21"/>
      <c r="U308" s="21"/>
      <c r="V308" s="13">
        <f t="shared" si="13"/>
        <v>0</v>
      </c>
      <c r="W308" s="13">
        <f t="shared" si="14"/>
        <v>0</v>
      </c>
    </row>
    <row r="309" spans="1:23" x14ac:dyDescent="0.25">
      <c r="A309" s="1">
        <v>307</v>
      </c>
      <c r="B309" s="1" t="str">
        <f t="shared" si="12"/>
        <v>Provinsi Nusa Tenggara Timur</v>
      </c>
      <c r="C309" s="3" t="s">
        <v>315</v>
      </c>
      <c r="D309" s="6">
        <f>520710000+370420000</f>
        <v>891130000</v>
      </c>
      <c r="E309" s="6">
        <f>447080000+198999226</f>
        <v>646079226</v>
      </c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21"/>
      <c r="T309" s="21"/>
      <c r="U309" s="21"/>
      <c r="V309" s="13">
        <f t="shared" si="13"/>
        <v>891130000</v>
      </c>
      <c r="W309" s="13">
        <f t="shared" si="14"/>
        <v>646079226</v>
      </c>
    </row>
    <row r="310" spans="1:23" x14ac:dyDescent="0.25">
      <c r="A310" s="1">
        <v>308</v>
      </c>
      <c r="B310" s="1" t="str">
        <f t="shared" si="12"/>
        <v>Provinsi Nusa Tenggara Timur</v>
      </c>
      <c r="C310" s="3" t="s">
        <v>316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21"/>
      <c r="T310" s="21"/>
      <c r="U310" s="21"/>
      <c r="V310" s="13">
        <f t="shared" si="13"/>
        <v>0</v>
      </c>
      <c r="W310" s="13">
        <f t="shared" si="14"/>
        <v>0</v>
      </c>
    </row>
    <row r="311" spans="1:23" x14ac:dyDescent="0.25">
      <c r="A311" s="1">
        <v>309</v>
      </c>
      <c r="B311" s="1" t="str">
        <f t="shared" si="12"/>
        <v>Provinsi Nusa Tenggara Timur</v>
      </c>
      <c r="C311" s="3" t="s">
        <v>317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21"/>
      <c r="T311" s="21"/>
      <c r="U311" s="21"/>
      <c r="V311" s="13">
        <f t="shared" si="13"/>
        <v>0</v>
      </c>
      <c r="W311" s="13">
        <f t="shared" si="14"/>
        <v>0</v>
      </c>
    </row>
    <row r="312" spans="1:23" x14ac:dyDescent="0.25">
      <c r="A312" s="1">
        <v>310</v>
      </c>
      <c r="B312" s="1" t="str">
        <f t="shared" si="12"/>
        <v>Provinsi Nusa Tenggara Timur</v>
      </c>
      <c r="C312" s="3" t="s">
        <v>318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21"/>
      <c r="T312" s="21"/>
      <c r="U312" s="21"/>
      <c r="V312" s="13">
        <f t="shared" si="13"/>
        <v>0</v>
      </c>
      <c r="W312" s="13">
        <f t="shared" si="14"/>
        <v>0</v>
      </c>
    </row>
    <row r="313" spans="1:23" x14ac:dyDescent="0.25">
      <c r="A313" s="1">
        <v>311</v>
      </c>
      <c r="B313" s="1" t="str">
        <f t="shared" si="12"/>
        <v>Provinsi Nusa Tenggara Timur</v>
      </c>
      <c r="C313" s="3" t="s">
        <v>319</v>
      </c>
      <c r="D313" s="6">
        <f>71604000+57100000</f>
        <v>128704000</v>
      </c>
      <c r="E313" s="6">
        <v>128704000</v>
      </c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21">
        <v>123800000</v>
      </c>
      <c r="T313" s="21">
        <v>123800000</v>
      </c>
      <c r="U313" s="21"/>
      <c r="V313" s="13">
        <f t="shared" si="13"/>
        <v>252504000</v>
      </c>
      <c r="W313" s="13">
        <f t="shared" si="14"/>
        <v>252504000</v>
      </c>
    </row>
    <row r="314" spans="1:23" x14ac:dyDescent="0.25">
      <c r="A314" s="1">
        <v>312</v>
      </c>
      <c r="B314" s="1" t="str">
        <f t="shared" si="12"/>
        <v>Provinsi Nusa Tenggara Timur</v>
      </c>
      <c r="C314" s="3" t="s">
        <v>320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21"/>
      <c r="T314" s="21"/>
      <c r="U314" s="21"/>
      <c r="V314" s="13">
        <f t="shared" si="13"/>
        <v>0</v>
      </c>
      <c r="W314" s="13">
        <f t="shared" si="14"/>
        <v>0</v>
      </c>
    </row>
    <row r="315" spans="1:23" x14ac:dyDescent="0.25">
      <c r="A315" s="1">
        <v>313</v>
      </c>
      <c r="B315" s="1" t="str">
        <f t="shared" si="12"/>
        <v>Provinsi Nusa Tenggara Timur</v>
      </c>
      <c r="C315" s="3" t="s">
        <v>321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21"/>
      <c r="T315" s="21"/>
      <c r="U315" s="21"/>
      <c r="V315" s="13">
        <f t="shared" si="13"/>
        <v>0</v>
      </c>
      <c r="W315" s="13">
        <f t="shared" si="14"/>
        <v>0</v>
      </c>
    </row>
    <row r="316" spans="1:23" x14ac:dyDescent="0.25">
      <c r="A316" s="1">
        <v>314</v>
      </c>
      <c r="B316" s="1" t="str">
        <f t="shared" si="12"/>
        <v>Provinsi Nusa Tenggara Timur</v>
      </c>
      <c r="C316" s="3" t="s">
        <v>322</v>
      </c>
      <c r="D316" s="6">
        <v>410143000</v>
      </c>
      <c r="E316" s="6">
        <v>380893000</v>
      </c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21"/>
      <c r="T316" s="21"/>
      <c r="U316" s="21"/>
      <c r="V316" s="13">
        <f t="shared" si="13"/>
        <v>410143000</v>
      </c>
      <c r="W316" s="13">
        <f t="shared" si="14"/>
        <v>380893000</v>
      </c>
    </row>
    <row r="317" spans="1:23" x14ac:dyDescent="0.25">
      <c r="A317" s="1">
        <v>315</v>
      </c>
      <c r="B317" s="1" t="str">
        <f t="shared" si="12"/>
        <v>Provinsi Nusa Tenggara Timur</v>
      </c>
      <c r="C317" s="3" t="s">
        <v>323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21"/>
      <c r="T317" s="21"/>
      <c r="U317" s="21"/>
      <c r="V317" s="13">
        <f t="shared" si="13"/>
        <v>0</v>
      </c>
      <c r="W317" s="13">
        <f t="shared" si="14"/>
        <v>0</v>
      </c>
    </row>
    <row r="318" spans="1:23" x14ac:dyDescent="0.25">
      <c r="A318" s="1">
        <v>316</v>
      </c>
      <c r="B318" s="1" t="str">
        <f t="shared" si="12"/>
        <v>Provinsi Nusa Tenggara Timur</v>
      </c>
      <c r="C318" s="3" t="s">
        <v>324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21"/>
      <c r="T318" s="21"/>
      <c r="U318" s="21"/>
      <c r="V318" s="13">
        <f t="shared" si="13"/>
        <v>0</v>
      </c>
      <c r="W318" s="13">
        <f t="shared" si="14"/>
        <v>0</v>
      </c>
    </row>
    <row r="319" spans="1:23" x14ac:dyDescent="0.25">
      <c r="A319" s="1">
        <v>317</v>
      </c>
      <c r="B319" s="1" t="str">
        <f t="shared" si="12"/>
        <v>Provinsi Nusa Tenggara Timur</v>
      </c>
      <c r="C319" s="3" t="s">
        <v>325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21"/>
      <c r="T319" s="21"/>
      <c r="U319" s="21"/>
      <c r="V319" s="13">
        <f t="shared" si="13"/>
        <v>0</v>
      </c>
      <c r="W319" s="13">
        <f t="shared" si="14"/>
        <v>0</v>
      </c>
    </row>
    <row r="320" spans="1:23" x14ac:dyDescent="0.25">
      <c r="A320" s="1">
        <v>318</v>
      </c>
      <c r="B320" s="1" t="str">
        <f t="shared" si="12"/>
        <v>Provinsi Nusa Tenggara Timur</v>
      </c>
      <c r="C320" s="3" t="s">
        <v>326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21"/>
      <c r="T320" s="21"/>
      <c r="U320" s="21"/>
      <c r="V320" s="13">
        <f t="shared" si="13"/>
        <v>0</v>
      </c>
      <c r="W320" s="13">
        <f t="shared" si="14"/>
        <v>0</v>
      </c>
    </row>
    <row r="321" spans="1:23" x14ac:dyDescent="0.25">
      <c r="A321" s="1">
        <v>319</v>
      </c>
      <c r="B321" s="1" t="str">
        <f t="shared" si="12"/>
        <v>Provinsi Nusa Tenggara Timur</v>
      </c>
      <c r="C321" s="3" t="s">
        <v>327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21"/>
      <c r="T321" s="21"/>
      <c r="U321" s="21"/>
      <c r="V321" s="13">
        <f t="shared" si="13"/>
        <v>0</v>
      </c>
      <c r="W321" s="13">
        <f t="shared" si="14"/>
        <v>0</v>
      </c>
    </row>
    <row r="322" spans="1:23" x14ac:dyDescent="0.25">
      <c r="A322" s="1">
        <v>320</v>
      </c>
      <c r="B322" s="1" t="str">
        <f t="shared" si="12"/>
        <v>Provinsi Nusa Tenggara Timur</v>
      </c>
      <c r="C322" s="3" t="s">
        <v>328</v>
      </c>
      <c r="D322" s="6">
        <v>713186000</v>
      </c>
      <c r="E322" s="6">
        <v>677909329</v>
      </c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21"/>
      <c r="T322" s="21"/>
      <c r="U322" s="21"/>
      <c r="V322" s="13">
        <f t="shared" si="13"/>
        <v>713186000</v>
      </c>
      <c r="W322" s="13">
        <f t="shared" si="14"/>
        <v>677909329</v>
      </c>
    </row>
    <row r="323" spans="1:23" x14ac:dyDescent="0.25">
      <c r="A323" s="1">
        <v>321</v>
      </c>
      <c r="B323" s="1" t="str">
        <f t="shared" si="12"/>
        <v>Provinsi Nusa Tenggara Timur</v>
      </c>
      <c r="C323" s="3" t="s">
        <v>329</v>
      </c>
      <c r="D323" s="6">
        <v>1261813500</v>
      </c>
      <c r="E323" s="6">
        <v>916808700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21">
        <v>186383000</v>
      </c>
      <c r="T323" s="21"/>
      <c r="U323" s="21"/>
      <c r="V323" s="13">
        <f t="shared" si="13"/>
        <v>1448196500</v>
      </c>
      <c r="W323" s="13">
        <f t="shared" si="14"/>
        <v>916808700</v>
      </c>
    </row>
    <row r="324" spans="1:23" x14ac:dyDescent="0.25">
      <c r="A324" s="1">
        <v>322</v>
      </c>
      <c r="B324" s="1" t="str">
        <f t="shared" ref="B324:B341" si="15">IF(LEFT(C324,1)="P",C324,B323)</f>
        <v>Provinsi Nusa Tenggara Timur</v>
      </c>
      <c r="C324" s="3" t="s">
        <v>330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21"/>
      <c r="T324" s="21"/>
      <c r="U324" s="21"/>
      <c r="V324" s="13">
        <f t="shared" ref="V324:V341" si="16">P324+M324+J324+G324+D324+S324</f>
        <v>0</v>
      </c>
      <c r="W324" s="13">
        <f t="shared" ref="W324:W341" si="17">Q324+N324+K324+H324+E324+T324</f>
        <v>0</v>
      </c>
    </row>
    <row r="325" spans="1:23" x14ac:dyDescent="0.25">
      <c r="A325" s="1">
        <v>323</v>
      </c>
      <c r="B325" s="1" t="str">
        <f t="shared" si="15"/>
        <v>Provinsi Nusa Tenggara Timur</v>
      </c>
      <c r="C325" s="3" t="s">
        <v>331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21"/>
      <c r="T325" s="21"/>
      <c r="U325" s="21"/>
      <c r="V325" s="13">
        <f t="shared" si="16"/>
        <v>0</v>
      </c>
      <c r="W325" s="13">
        <f t="shared" si="17"/>
        <v>0</v>
      </c>
    </row>
    <row r="326" spans="1:23" x14ac:dyDescent="0.25">
      <c r="A326" s="1">
        <v>324</v>
      </c>
      <c r="B326" s="1" t="str">
        <f t="shared" si="15"/>
        <v>Provinsi Nusa Tenggara Timur</v>
      </c>
      <c r="C326" s="3" t="s">
        <v>332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21"/>
      <c r="T326" s="21"/>
      <c r="U326" s="21"/>
      <c r="V326" s="13">
        <f t="shared" si="16"/>
        <v>0</v>
      </c>
      <c r="W326" s="13">
        <f t="shared" si="17"/>
        <v>0</v>
      </c>
    </row>
    <row r="327" spans="1:23" x14ac:dyDescent="0.25">
      <c r="A327" s="1">
        <v>325</v>
      </c>
      <c r="B327" s="1" t="str">
        <f t="shared" si="15"/>
        <v>Provinsi Kalimantan Tengah</v>
      </c>
      <c r="C327" s="3" t="s">
        <v>333</v>
      </c>
      <c r="D327" s="6"/>
      <c r="E327" s="6"/>
      <c r="F327" s="6"/>
      <c r="G327" s="6"/>
      <c r="H327" s="6"/>
      <c r="I327" s="6"/>
      <c r="J327" s="6">
        <f>534502000+565000000+624925000+540000000</f>
        <v>2264427000</v>
      </c>
      <c r="K327" s="6">
        <f>530321373+548280800+521729127+414277810</f>
        <v>2014609110</v>
      </c>
      <c r="L327" s="6"/>
      <c r="M327" s="6"/>
      <c r="N327" s="6"/>
      <c r="O327" s="6"/>
      <c r="P327" s="6">
        <v>100000000</v>
      </c>
      <c r="Q327" s="6">
        <v>84926000</v>
      </c>
      <c r="R327" s="6"/>
      <c r="S327" s="21"/>
      <c r="T327" s="21"/>
      <c r="U327" s="21"/>
      <c r="V327" s="13">
        <f t="shared" si="16"/>
        <v>2364427000</v>
      </c>
      <c r="W327" s="22">
        <f t="shared" si="17"/>
        <v>2099535110</v>
      </c>
    </row>
    <row r="328" spans="1:23" x14ac:dyDescent="0.25">
      <c r="A328" s="1">
        <v>326</v>
      </c>
      <c r="B328" s="1" t="str">
        <f t="shared" si="15"/>
        <v>Provinsi Kalimantan Tengah</v>
      </c>
      <c r="C328" s="3" t="s">
        <v>334</v>
      </c>
      <c r="D328" s="6"/>
      <c r="E328" s="6"/>
      <c r="F328" s="6"/>
      <c r="G328" s="6"/>
      <c r="H328" s="6"/>
      <c r="I328" s="6"/>
      <c r="J328" s="6">
        <v>283407700</v>
      </c>
      <c r="K328" s="6">
        <v>29300000</v>
      </c>
      <c r="L328" s="6"/>
      <c r="M328" s="6"/>
      <c r="N328" s="6"/>
      <c r="O328" s="6"/>
      <c r="P328" s="6"/>
      <c r="Q328" s="6"/>
      <c r="R328" s="6"/>
      <c r="S328" s="21"/>
      <c r="T328" s="21"/>
      <c r="U328" s="21"/>
      <c r="V328" s="13">
        <f t="shared" si="16"/>
        <v>283407700</v>
      </c>
      <c r="W328" s="22">
        <f t="shared" si="17"/>
        <v>29300000</v>
      </c>
    </row>
    <row r="329" spans="1:23" x14ac:dyDescent="0.25">
      <c r="A329" s="1">
        <v>327</v>
      </c>
      <c r="B329" s="1" t="str">
        <f t="shared" si="15"/>
        <v>Provinsi Kalimantan Tengah</v>
      </c>
      <c r="C329" s="3" t="s">
        <v>335</v>
      </c>
      <c r="D329" s="6"/>
      <c r="E329" s="6"/>
      <c r="F329" s="6"/>
      <c r="G329" s="6">
        <v>90000000</v>
      </c>
      <c r="H329" s="6">
        <v>89700000</v>
      </c>
      <c r="I329" s="6"/>
      <c r="J329" s="6">
        <f>10000000+380000000+50000000</f>
        <v>440000000</v>
      </c>
      <c r="K329" s="6">
        <v>0</v>
      </c>
      <c r="L329" s="6"/>
      <c r="M329" s="6"/>
      <c r="N329" s="6"/>
      <c r="O329" s="6"/>
      <c r="P329" s="6"/>
      <c r="Q329" s="6"/>
      <c r="R329" s="6"/>
      <c r="S329" s="21"/>
      <c r="T329" s="21"/>
      <c r="U329" s="21"/>
      <c r="V329" s="13">
        <f t="shared" si="16"/>
        <v>530000000</v>
      </c>
      <c r="W329" s="22">
        <f t="shared" si="17"/>
        <v>89700000</v>
      </c>
    </row>
    <row r="330" spans="1:23" x14ac:dyDescent="0.25">
      <c r="A330" s="1">
        <v>328</v>
      </c>
      <c r="B330" s="1" t="str">
        <f t="shared" si="15"/>
        <v>Provinsi Kalimantan Tengah</v>
      </c>
      <c r="C330" s="3" t="s">
        <v>336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21"/>
      <c r="T330" s="21"/>
      <c r="U330" s="21"/>
      <c r="V330" s="13">
        <f t="shared" si="16"/>
        <v>0</v>
      </c>
      <c r="W330" s="22">
        <f t="shared" si="17"/>
        <v>0</v>
      </c>
    </row>
    <row r="331" spans="1:23" x14ac:dyDescent="0.25">
      <c r="A331" s="1">
        <v>329</v>
      </c>
      <c r="B331" s="1" t="str">
        <f t="shared" si="15"/>
        <v>Provinsi Kalimantan Tengah</v>
      </c>
      <c r="C331" s="3" t="s">
        <v>337</v>
      </c>
      <c r="D331" s="6"/>
      <c r="E331" s="6"/>
      <c r="F331" s="6"/>
      <c r="G331" s="6"/>
      <c r="H331" s="6"/>
      <c r="I331" s="6"/>
      <c r="J331" s="6">
        <v>197055000</v>
      </c>
      <c r="K331" s="6">
        <v>34850000</v>
      </c>
      <c r="L331" s="6"/>
      <c r="M331" s="6"/>
      <c r="N331" s="6"/>
      <c r="O331" s="6"/>
      <c r="P331" s="6"/>
      <c r="Q331" s="6"/>
      <c r="R331" s="6"/>
      <c r="S331" s="21"/>
      <c r="T331" s="21"/>
      <c r="U331" s="21"/>
      <c r="V331" s="13">
        <f t="shared" si="16"/>
        <v>197055000</v>
      </c>
      <c r="W331" s="22">
        <f t="shared" si="17"/>
        <v>34850000</v>
      </c>
    </row>
    <row r="332" spans="1:23" x14ac:dyDescent="0.25">
      <c r="A332" s="1">
        <v>330</v>
      </c>
      <c r="B332" s="1" t="str">
        <f t="shared" si="15"/>
        <v>Provinsi Kalimantan Tengah</v>
      </c>
      <c r="C332" s="3" t="s">
        <v>338</v>
      </c>
      <c r="D332" s="6"/>
      <c r="E332" s="6"/>
      <c r="F332" s="6"/>
      <c r="G332" s="6"/>
      <c r="H332" s="6"/>
      <c r="I332" s="6"/>
      <c r="J332" s="6">
        <v>194065491</v>
      </c>
      <c r="K332" s="6">
        <v>193179228</v>
      </c>
      <c r="L332" s="6"/>
      <c r="M332" s="6"/>
      <c r="N332" s="6"/>
      <c r="O332" s="6"/>
      <c r="P332" s="6"/>
      <c r="Q332" s="6"/>
      <c r="R332" s="6"/>
      <c r="S332" s="21"/>
      <c r="T332" s="21"/>
      <c r="U332" s="21"/>
      <c r="V332" s="13">
        <f t="shared" si="16"/>
        <v>194065491</v>
      </c>
      <c r="W332" s="22">
        <f t="shared" si="17"/>
        <v>193179228</v>
      </c>
    </row>
    <row r="333" spans="1:23" x14ac:dyDescent="0.25">
      <c r="A333" s="1">
        <v>331</v>
      </c>
      <c r="B333" s="1" t="str">
        <f t="shared" si="15"/>
        <v>Provinsi Kalimantan Tengah</v>
      </c>
      <c r="C333" s="3" t="s">
        <v>339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21"/>
      <c r="T333" s="21"/>
      <c r="U333" s="21"/>
      <c r="V333" s="13">
        <f t="shared" si="16"/>
        <v>0</v>
      </c>
      <c r="W333" s="22">
        <f t="shared" si="17"/>
        <v>0</v>
      </c>
    </row>
    <row r="334" spans="1:23" x14ac:dyDescent="0.25">
      <c r="A334" s="1">
        <v>332</v>
      </c>
      <c r="B334" s="1" t="str">
        <f t="shared" si="15"/>
        <v>Provinsi Kalimantan Tengah</v>
      </c>
      <c r="C334" s="3" t="s">
        <v>340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21"/>
      <c r="T334" s="21"/>
      <c r="U334" s="21"/>
      <c r="V334" s="13">
        <f t="shared" si="16"/>
        <v>0</v>
      </c>
      <c r="W334" s="22">
        <f t="shared" si="17"/>
        <v>0</v>
      </c>
    </row>
    <row r="335" spans="1:23" x14ac:dyDescent="0.25">
      <c r="A335" s="1">
        <v>333</v>
      </c>
      <c r="B335" s="1" t="str">
        <f t="shared" si="15"/>
        <v>Provinsi Kalimantan Tengah</v>
      </c>
      <c r="C335" s="3" t="s">
        <v>341</v>
      </c>
      <c r="D335" s="6"/>
      <c r="E335" s="6"/>
      <c r="F335" s="6"/>
      <c r="G335" s="6"/>
      <c r="H335" s="6"/>
      <c r="I335" s="6"/>
      <c r="J335" s="6">
        <v>197146000</v>
      </c>
      <c r="K335" s="6">
        <v>196422000</v>
      </c>
      <c r="L335" s="6"/>
      <c r="M335" s="6"/>
      <c r="N335" s="6"/>
      <c r="O335" s="6"/>
      <c r="P335" s="6"/>
      <c r="Q335" s="6"/>
      <c r="R335" s="6"/>
      <c r="S335" s="21"/>
      <c r="T335" s="21"/>
      <c r="U335" s="21"/>
      <c r="V335" s="13">
        <f t="shared" si="16"/>
        <v>197146000</v>
      </c>
      <c r="W335" s="22">
        <f t="shared" si="17"/>
        <v>196422000</v>
      </c>
    </row>
    <row r="336" spans="1:23" x14ac:dyDescent="0.25">
      <c r="A336" s="1">
        <v>334</v>
      </c>
      <c r="B336" s="1" t="str">
        <f t="shared" si="15"/>
        <v>Provinsi Kalimantan Tengah</v>
      </c>
      <c r="C336" s="3" t="s">
        <v>342</v>
      </c>
      <c r="D336" s="6"/>
      <c r="E336" s="6"/>
      <c r="F336" s="6"/>
      <c r="G336" s="6"/>
      <c r="H336" s="6"/>
      <c r="I336" s="6"/>
      <c r="J336" s="6"/>
      <c r="K336" s="6"/>
      <c r="L336" s="6"/>
      <c r="M336" s="6">
        <v>120555000</v>
      </c>
      <c r="N336" s="6">
        <v>115884000</v>
      </c>
      <c r="O336" s="6"/>
      <c r="P336" s="6"/>
      <c r="Q336" s="6"/>
      <c r="R336" s="6"/>
      <c r="S336" s="21"/>
      <c r="T336" s="21"/>
      <c r="U336" s="21"/>
      <c r="V336" s="13">
        <f t="shared" si="16"/>
        <v>120555000</v>
      </c>
      <c r="W336" s="22">
        <f t="shared" si="17"/>
        <v>115884000</v>
      </c>
    </row>
    <row r="337" spans="1:23" x14ac:dyDescent="0.25">
      <c r="A337" s="1">
        <v>335</v>
      </c>
      <c r="B337" s="1" t="str">
        <f t="shared" si="15"/>
        <v>Provinsi Kalimantan Tengah</v>
      </c>
      <c r="C337" s="3" t="s">
        <v>343</v>
      </c>
      <c r="D337" s="6"/>
      <c r="E337" s="6"/>
      <c r="F337" s="6"/>
      <c r="G337" s="6"/>
      <c r="H337" s="6"/>
      <c r="I337" s="6"/>
      <c r="J337" s="6">
        <v>197145518.18000001</v>
      </c>
      <c r="K337" s="6">
        <v>181831000</v>
      </c>
      <c r="L337" s="6"/>
      <c r="M337" s="6"/>
      <c r="N337" s="6"/>
      <c r="O337" s="6"/>
      <c r="P337" s="6"/>
      <c r="Q337" s="6"/>
      <c r="R337" s="6"/>
      <c r="S337" s="21"/>
      <c r="T337" s="21"/>
      <c r="U337" s="21"/>
      <c r="V337" s="13">
        <f t="shared" si="16"/>
        <v>197145518.18000001</v>
      </c>
      <c r="W337" s="22">
        <f t="shared" si="17"/>
        <v>181831000</v>
      </c>
    </row>
    <row r="338" spans="1:23" x14ac:dyDescent="0.25">
      <c r="A338" s="1">
        <v>336</v>
      </c>
      <c r="B338" s="1" t="str">
        <f t="shared" si="15"/>
        <v>Provinsi Kalimantan Tengah</v>
      </c>
      <c r="C338" s="3" t="s">
        <v>344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21"/>
      <c r="T338" s="21"/>
      <c r="U338" s="21"/>
      <c r="V338" s="13">
        <f t="shared" si="16"/>
        <v>0</v>
      </c>
      <c r="W338" s="22">
        <f t="shared" si="17"/>
        <v>0</v>
      </c>
    </row>
    <row r="339" spans="1:23" x14ac:dyDescent="0.25">
      <c r="A339" s="1">
        <v>337</v>
      </c>
      <c r="B339" s="1" t="str">
        <f t="shared" si="15"/>
        <v>Provinsi Kalimantan Tengah</v>
      </c>
      <c r="C339" s="3" t="s">
        <v>345</v>
      </c>
      <c r="D339" s="6"/>
      <c r="E339" s="6"/>
      <c r="F339" s="6"/>
      <c r="G339" s="6"/>
      <c r="H339" s="6"/>
      <c r="I339" s="6"/>
      <c r="J339" s="6">
        <f>1165638000-127375000-63775000</f>
        <v>974488000</v>
      </c>
      <c r="K339" s="6">
        <f>907070882-107451250-46055000</f>
        <v>753564632</v>
      </c>
      <c r="L339" s="6"/>
      <c r="M339" s="6">
        <v>127375000</v>
      </c>
      <c r="N339" s="6">
        <v>107451250</v>
      </c>
      <c r="O339" s="6"/>
      <c r="P339" s="6">
        <v>63775000</v>
      </c>
      <c r="Q339" s="6">
        <v>46055000</v>
      </c>
      <c r="R339" s="6"/>
      <c r="S339" s="21"/>
      <c r="T339" s="21"/>
      <c r="U339" s="21"/>
      <c r="V339" s="13">
        <f t="shared" si="16"/>
        <v>1165638000</v>
      </c>
      <c r="W339" s="22">
        <f t="shared" si="17"/>
        <v>907070882</v>
      </c>
    </row>
    <row r="340" spans="1:23" x14ac:dyDescent="0.25">
      <c r="A340" s="1">
        <v>338</v>
      </c>
      <c r="B340" s="1" t="str">
        <f t="shared" si="15"/>
        <v>Provinsi Kalimantan Tengah</v>
      </c>
      <c r="C340" s="3" t="s">
        <v>346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21"/>
      <c r="T340" s="21"/>
      <c r="U340" s="21"/>
      <c r="V340" s="13">
        <f t="shared" si="16"/>
        <v>0</v>
      </c>
      <c r="W340" s="13">
        <f t="shared" si="17"/>
        <v>0</v>
      </c>
    </row>
    <row r="341" spans="1:23" x14ac:dyDescent="0.25">
      <c r="A341" s="1">
        <v>339</v>
      </c>
      <c r="B341" s="1" t="str">
        <f t="shared" si="15"/>
        <v>Provinsi Kalimantan Tengah</v>
      </c>
      <c r="C341" s="3" t="s">
        <v>347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21"/>
      <c r="T341" s="21"/>
      <c r="U341" s="21"/>
      <c r="V341" s="13">
        <f t="shared" si="16"/>
        <v>0</v>
      </c>
      <c r="W341" s="13">
        <f t="shared" si="17"/>
        <v>0</v>
      </c>
    </row>
    <row r="342" spans="1:23" s="5" customFormat="1" x14ac:dyDescent="0.25">
      <c r="A342" s="27" t="s">
        <v>370</v>
      </c>
      <c r="B342" s="27"/>
      <c r="C342" s="27"/>
      <c r="D342" s="6">
        <f t="shared" ref="D342:W342" si="18">SUM(D3:D341)</f>
        <v>324988153280.92999</v>
      </c>
      <c r="E342" s="6">
        <f t="shared" si="18"/>
        <v>286912861963</v>
      </c>
      <c r="F342" s="6"/>
      <c r="G342" s="6">
        <f t="shared" si="18"/>
        <v>24878755284</v>
      </c>
      <c r="H342" s="6">
        <f t="shared" si="18"/>
        <v>20513857094</v>
      </c>
      <c r="I342" s="6"/>
      <c r="J342" s="6">
        <f t="shared" si="18"/>
        <v>2479249357776.1304</v>
      </c>
      <c r="K342" s="6">
        <f t="shared" si="18"/>
        <v>2092646283404.74</v>
      </c>
      <c r="L342" s="6"/>
      <c r="M342" s="6">
        <f t="shared" si="18"/>
        <v>68431088544.479996</v>
      </c>
      <c r="N342" s="6">
        <f t="shared" si="18"/>
        <v>60122975756</v>
      </c>
      <c r="O342" s="6"/>
      <c r="P342" s="6">
        <f t="shared" si="18"/>
        <v>32556849843</v>
      </c>
      <c r="Q342" s="6">
        <f t="shared" si="18"/>
        <v>29121624057</v>
      </c>
      <c r="R342" s="6"/>
      <c r="S342" s="21">
        <f t="shared" si="18"/>
        <v>568558497414</v>
      </c>
      <c r="T342" s="21">
        <f t="shared" si="18"/>
        <v>508571036886</v>
      </c>
      <c r="U342" s="21"/>
      <c r="V342" s="6">
        <f t="shared" si="18"/>
        <v>3498662702142.5405</v>
      </c>
      <c r="W342" s="6">
        <f t="shared" si="18"/>
        <v>2997888639160.7397</v>
      </c>
    </row>
  </sheetData>
  <autoFilter ref="A1:W342" xr:uid="{42AF8EAE-45C1-42BE-A89C-12858174B6F0}">
    <filterColumn colId="3" showButton="0"/>
    <filterColumn colId="6" showButton="0"/>
    <filterColumn colId="9" showButton="0"/>
    <filterColumn colId="12" showButton="0"/>
    <filterColumn colId="15" showButton="0"/>
    <filterColumn colId="18" showButton="0"/>
    <filterColumn colId="21" showButton="0"/>
  </autoFilter>
  <mergeCells count="10">
    <mergeCell ref="P1:Q1"/>
    <mergeCell ref="V1:W1"/>
    <mergeCell ref="A342:C342"/>
    <mergeCell ref="S1:T1"/>
    <mergeCell ref="A1:A2"/>
    <mergeCell ref="C1:C2"/>
    <mergeCell ref="D1:E1"/>
    <mergeCell ref="G1:H1"/>
    <mergeCell ref="J1:K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D0CED-315C-4A79-AF24-B2F5A77448CA}">
  <dimension ref="A1:N364"/>
  <sheetViews>
    <sheetView zoomScale="104" workbookViewId="0">
      <pane xSplit="2" ySplit="2" topLeftCell="C319" activePane="bottomRight" state="frozen"/>
      <selection pane="topRight" activeCell="C1" sqref="C1"/>
      <selection pane="bottomLeft" activeCell="A3" sqref="A3"/>
      <selection pane="bottomRight" activeCell="N365" sqref="N365"/>
    </sheetView>
  </sheetViews>
  <sheetFormatPr defaultRowHeight="15" x14ac:dyDescent="0.25"/>
  <cols>
    <col min="1" max="1" width="5.85546875" customWidth="1"/>
    <col min="2" max="2" width="22" style="4" bestFit="1" customWidth="1"/>
    <col min="3" max="4" width="16.28515625" style="8" bestFit="1" customWidth="1"/>
    <col min="5" max="5" width="15.28515625" style="8" bestFit="1" customWidth="1"/>
    <col min="6" max="6" width="14.28515625" style="8" bestFit="1" customWidth="1"/>
    <col min="7" max="8" width="18" style="8" bestFit="1" customWidth="1"/>
    <col min="9" max="11" width="15.28515625" style="8" bestFit="1" customWidth="1"/>
    <col min="12" max="12" width="15.28515625" style="9" bestFit="1" customWidth="1"/>
    <col min="13" max="14" width="18" bestFit="1" customWidth="1"/>
  </cols>
  <sheetData>
    <row r="1" spans="1:14" s="10" customFormat="1" ht="28.9" customHeight="1" x14ac:dyDescent="0.25">
      <c r="A1" s="30" t="s">
        <v>0</v>
      </c>
      <c r="B1" s="30" t="s">
        <v>8</v>
      </c>
      <c r="C1" s="26" t="s">
        <v>1</v>
      </c>
      <c r="D1" s="26"/>
      <c r="E1" s="26" t="s">
        <v>2</v>
      </c>
      <c r="F1" s="26"/>
      <c r="G1" s="26" t="s">
        <v>3</v>
      </c>
      <c r="H1" s="26"/>
      <c r="I1" s="26" t="s">
        <v>4</v>
      </c>
      <c r="J1" s="26"/>
      <c r="K1" s="26" t="s">
        <v>5</v>
      </c>
      <c r="L1" s="26"/>
      <c r="M1" s="26" t="s">
        <v>371</v>
      </c>
      <c r="N1" s="26"/>
    </row>
    <row r="2" spans="1:14" s="10" customFormat="1" x14ac:dyDescent="0.25">
      <c r="A2" s="30"/>
      <c r="B2" s="30"/>
      <c r="C2" s="11" t="s">
        <v>6</v>
      </c>
      <c r="D2" s="11" t="s">
        <v>7</v>
      </c>
      <c r="E2" s="11" t="s">
        <v>6</v>
      </c>
      <c r="F2" s="11" t="s">
        <v>7</v>
      </c>
      <c r="G2" s="11" t="s">
        <v>6</v>
      </c>
      <c r="H2" s="11" t="s">
        <v>7</v>
      </c>
      <c r="I2" s="11" t="s">
        <v>6</v>
      </c>
      <c r="J2" s="11" t="s">
        <v>7</v>
      </c>
      <c r="K2" s="11" t="s">
        <v>6</v>
      </c>
      <c r="L2" s="12" t="s">
        <v>7</v>
      </c>
      <c r="M2" s="11" t="s">
        <v>6</v>
      </c>
      <c r="N2" s="12" t="s">
        <v>7</v>
      </c>
    </row>
    <row r="3" spans="1:14" x14ac:dyDescent="0.25">
      <c r="A3" s="1">
        <v>1</v>
      </c>
      <c r="B3" s="3" t="s">
        <v>9</v>
      </c>
      <c r="C3" s="6">
        <v>5787725000</v>
      </c>
      <c r="D3" s="6">
        <v>4871686586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13">
        <f>K3+I3+G3+E3+C3</f>
        <v>5787725000</v>
      </c>
      <c r="N3" s="13">
        <f>L3+J3+H3+F3+D3</f>
        <v>4871686586</v>
      </c>
    </row>
    <row r="4" spans="1:14" x14ac:dyDescent="0.25">
      <c r="A4" s="1">
        <v>2</v>
      </c>
      <c r="B4" s="3" t="s">
        <v>10</v>
      </c>
      <c r="C4" s="6">
        <v>0</v>
      </c>
      <c r="D4" s="6">
        <v>0</v>
      </c>
      <c r="E4" s="6">
        <v>0</v>
      </c>
      <c r="F4" s="6">
        <v>0</v>
      </c>
      <c r="G4" s="6">
        <v>347274151</v>
      </c>
      <c r="H4" s="6">
        <v>240974314</v>
      </c>
      <c r="I4" s="6">
        <v>0</v>
      </c>
      <c r="J4" s="6">
        <v>0</v>
      </c>
      <c r="K4" s="6">
        <v>0</v>
      </c>
      <c r="L4" s="6">
        <v>0</v>
      </c>
      <c r="M4" s="13">
        <f t="shared" ref="M4:M67" si="0">K4+I4+G4+E4+C4</f>
        <v>347274151</v>
      </c>
      <c r="N4" s="13">
        <f t="shared" ref="N4:N67" si="1">L4+J4+H4+F4+D4</f>
        <v>240974314</v>
      </c>
    </row>
    <row r="5" spans="1:14" x14ac:dyDescent="0.25">
      <c r="A5" s="1">
        <v>3</v>
      </c>
      <c r="B5" s="3" t="s">
        <v>11</v>
      </c>
      <c r="C5" s="6">
        <v>1047332500</v>
      </c>
      <c r="D5" s="6">
        <v>891372500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13">
        <f t="shared" si="0"/>
        <v>1047332500</v>
      </c>
      <c r="N5" s="13">
        <f t="shared" si="1"/>
        <v>891372500</v>
      </c>
    </row>
    <row r="6" spans="1:14" x14ac:dyDescent="0.25">
      <c r="A6" s="1">
        <v>4</v>
      </c>
      <c r="B6" s="3" t="s">
        <v>12</v>
      </c>
      <c r="C6" s="6">
        <v>0</v>
      </c>
      <c r="D6" s="6">
        <v>0</v>
      </c>
      <c r="E6" s="6">
        <v>0</v>
      </c>
      <c r="F6" s="6">
        <v>0</v>
      </c>
      <c r="G6" s="6">
        <v>350929700</v>
      </c>
      <c r="H6" s="6">
        <v>291695000</v>
      </c>
      <c r="I6" s="6">
        <v>0</v>
      </c>
      <c r="J6" s="6">
        <v>0</v>
      </c>
      <c r="K6" s="6">
        <v>0</v>
      </c>
      <c r="L6" s="6">
        <v>0</v>
      </c>
      <c r="M6" s="13">
        <f t="shared" si="0"/>
        <v>350929700</v>
      </c>
      <c r="N6" s="13">
        <f t="shared" si="1"/>
        <v>291695000</v>
      </c>
    </row>
    <row r="7" spans="1:14" x14ac:dyDescent="0.25">
      <c r="A7" s="1">
        <v>5</v>
      </c>
      <c r="B7" s="3" t="s">
        <v>13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13">
        <f t="shared" si="0"/>
        <v>0</v>
      </c>
      <c r="N7" s="13">
        <f t="shared" si="1"/>
        <v>0</v>
      </c>
    </row>
    <row r="8" spans="1:14" x14ac:dyDescent="0.25">
      <c r="A8" s="1">
        <v>6</v>
      </c>
      <c r="B8" s="3" t="s">
        <v>14</v>
      </c>
      <c r="C8" s="6">
        <v>298933999</v>
      </c>
      <c r="D8" s="6">
        <v>296065100</v>
      </c>
      <c r="E8" s="6">
        <v>0</v>
      </c>
      <c r="F8" s="6">
        <v>0</v>
      </c>
      <c r="G8" s="6">
        <v>298933999</v>
      </c>
      <c r="H8" s="6">
        <v>293469403</v>
      </c>
      <c r="I8" s="6">
        <v>0</v>
      </c>
      <c r="J8" s="6">
        <v>0</v>
      </c>
      <c r="K8" s="6">
        <v>0</v>
      </c>
      <c r="L8" s="6">
        <v>0</v>
      </c>
      <c r="M8" s="13">
        <f t="shared" si="0"/>
        <v>597867998</v>
      </c>
      <c r="N8" s="13">
        <f t="shared" si="1"/>
        <v>589534503</v>
      </c>
    </row>
    <row r="9" spans="1:14" x14ac:dyDescent="0.25">
      <c r="A9" s="1">
        <v>7</v>
      </c>
      <c r="B9" s="3" t="s">
        <v>15</v>
      </c>
      <c r="C9" s="6">
        <v>541250000</v>
      </c>
      <c r="D9" s="6">
        <v>384150000</v>
      </c>
      <c r="E9" s="6">
        <v>0</v>
      </c>
      <c r="F9" s="6">
        <v>0</v>
      </c>
      <c r="G9" s="6">
        <v>307396269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13">
        <f t="shared" si="0"/>
        <v>848646269</v>
      </c>
      <c r="N9" s="13">
        <f t="shared" si="1"/>
        <v>384150000</v>
      </c>
    </row>
    <row r="10" spans="1:14" x14ac:dyDescent="0.25">
      <c r="A10" s="1">
        <v>8</v>
      </c>
      <c r="B10" s="3" t="s">
        <v>16</v>
      </c>
      <c r="C10" s="6">
        <v>315672757</v>
      </c>
      <c r="D10" s="6">
        <v>0</v>
      </c>
      <c r="E10" s="6">
        <v>0</v>
      </c>
      <c r="F10" s="6">
        <v>0</v>
      </c>
      <c r="G10" s="6">
        <v>317090000</v>
      </c>
      <c r="H10" s="6">
        <v>159301800</v>
      </c>
      <c r="I10" s="6">
        <v>0</v>
      </c>
      <c r="J10" s="6">
        <v>0</v>
      </c>
      <c r="K10" s="6">
        <v>0</v>
      </c>
      <c r="L10" s="6">
        <v>0</v>
      </c>
      <c r="M10" s="13">
        <f t="shared" si="0"/>
        <v>632762757</v>
      </c>
      <c r="N10" s="13">
        <f t="shared" si="1"/>
        <v>159301800</v>
      </c>
    </row>
    <row r="11" spans="1:14" x14ac:dyDescent="0.25">
      <c r="A11" s="1">
        <v>9</v>
      </c>
      <c r="B11" s="3" t="s">
        <v>17</v>
      </c>
      <c r="C11" s="6">
        <v>0</v>
      </c>
      <c r="D11" s="6">
        <v>0</v>
      </c>
      <c r="E11" s="6">
        <v>0</v>
      </c>
      <c r="F11" s="6">
        <v>0</v>
      </c>
      <c r="G11" s="6">
        <v>375814000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13">
        <f t="shared" si="0"/>
        <v>375814000</v>
      </c>
      <c r="N11" s="13">
        <f t="shared" si="1"/>
        <v>0</v>
      </c>
    </row>
    <row r="12" spans="1:14" x14ac:dyDescent="0.25">
      <c r="A12" s="1">
        <v>10</v>
      </c>
      <c r="B12" s="3" t="s">
        <v>18</v>
      </c>
      <c r="C12" s="6">
        <v>184974604</v>
      </c>
      <c r="D12" s="6">
        <v>0</v>
      </c>
      <c r="E12" s="6">
        <v>0</v>
      </c>
      <c r="F12" s="6">
        <v>0</v>
      </c>
      <c r="G12" s="6">
        <v>137866000</v>
      </c>
      <c r="H12" s="6">
        <v>137500000</v>
      </c>
      <c r="I12" s="6">
        <v>0</v>
      </c>
      <c r="J12" s="6">
        <v>0</v>
      </c>
      <c r="K12" s="6">
        <v>0</v>
      </c>
      <c r="L12" s="6">
        <v>0</v>
      </c>
      <c r="M12" s="13">
        <f t="shared" si="0"/>
        <v>322840604</v>
      </c>
      <c r="N12" s="13">
        <f t="shared" si="1"/>
        <v>137500000</v>
      </c>
    </row>
    <row r="13" spans="1:14" x14ac:dyDescent="0.25">
      <c r="A13" s="1">
        <v>11</v>
      </c>
      <c r="B13" s="3" t="s">
        <v>19</v>
      </c>
      <c r="C13" s="6">
        <v>311943803</v>
      </c>
      <c r="D13" s="6">
        <v>298372925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13">
        <f t="shared" si="0"/>
        <v>311943803</v>
      </c>
      <c r="N13" s="13">
        <f t="shared" si="1"/>
        <v>298372925</v>
      </c>
    </row>
    <row r="14" spans="1:14" x14ac:dyDescent="0.25">
      <c r="A14" s="1">
        <v>12</v>
      </c>
      <c r="B14" s="3" t="s">
        <v>20</v>
      </c>
      <c r="C14" s="6">
        <v>140018255</v>
      </c>
      <c r="D14" s="6">
        <v>137747100</v>
      </c>
      <c r="E14" s="6">
        <v>0</v>
      </c>
      <c r="F14" s="6">
        <v>0</v>
      </c>
      <c r="G14" s="6">
        <v>140018255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13">
        <f t="shared" si="0"/>
        <v>280036510</v>
      </c>
      <c r="N14" s="13">
        <f t="shared" si="1"/>
        <v>137747100</v>
      </c>
    </row>
    <row r="15" spans="1:14" x14ac:dyDescent="0.25">
      <c r="A15" s="1">
        <v>13</v>
      </c>
      <c r="B15" s="3" t="s">
        <v>21</v>
      </c>
      <c r="C15" s="6">
        <v>0</v>
      </c>
      <c r="D15" s="6">
        <v>0</v>
      </c>
      <c r="E15" s="6">
        <v>0</v>
      </c>
      <c r="F15" s="6">
        <v>0</v>
      </c>
      <c r="G15" s="6">
        <v>263078000</v>
      </c>
      <c r="H15" s="6">
        <v>241078900</v>
      </c>
      <c r="I15" s="6">
        <v>0</v>
      </c>
      <c r="J15" s="6">
        <v>0</v>
      </c>
      <c r="K15" s="6">
        <v>0</v>
      </c>
      <c r="L15" s="6">
        <v>0</v>
      </c>
      <c r="M15" s="13">
        <f t="shared" si="0"/>
        <v>263078000</v>
      </c>
      <c r="N15" s="13">
        <f t="shared" si="1"/>
        <v>241078900</v>
      </c>
    </row>
    <row r="16" spans="1:14" x14ac:dyDescent="0.25">
      <c r="A16" s="1">
        <v>14</v>
      </c>
      <c r="B16" s="3" t="s">
        <v>22</v>
      </c>
      <c r="C16" s="6">
        <v>0</v>
      </c>
      <c r="D16" s="6">
        <v>0</v>
      </c>
      <c r="E16" s="6">
        <v>0</v>
      </c>
      <c r="F16" s="6">
        <v>0</v>
      </c>
      <c r="G16" s="6">
        <v>376843532</v>
      </c>
      <c r="H16" s="6">
        <v>305651250</v>
      </c>
      <c r="I16" s="6">
        <v>0</v>
      </c>
      <c r="J16" s="6">
        <v>0</v>
      </c>
      <c r="K16" s="6">
        <v>0</v>
      </c>
      <c r="L16" s="6">
        <v>0</v>
      </c>
      <c r="M16" s="13">
        <f t="shared" si="0"/>
        <v>376843532</v>
      </c>
      <c r="N16" s="13">
        <f t="shared" si="1"/>
        <v>305651250</v>
      </c>
    </row>
    <row r="17" spans="1:14" x14ac:dyDescent="0.25">
      <c r="A17" s="1">
        <v>15</v>
      </c>
      <c r="B17" s="3" t="s">
        <v>23</v>
      </c>
      <c r="C17" s="6">
        <v>178181060</v>
      </c>
      <c r="D17" s="6">
        <v>132180638</v>
      </c>
      <c r="E17" s="6">
        <v>0</v>
      </c>
      <c r="F17" s="6">
        <v>0</v>
      </c>
      <c r="G17" s="6">
        <v>176425619</v>
      </c>
      <c r="H17" s="6">
        <v>176300000</v>
      </c>
      <c r="I17" s="6">
        <v>0</v>
      </c>
      <c r="J17" s="6">
        <v>0</v>
      </c>
      <c r="K17" s="6">
        <v>0</v>
      </c>
      <c r="L17" s="6">
        <v>0</v>
      </c>
      <c r="M17" s="13">
        <f t="shared" si="0"/>
        <v>354606679</v>
      </c>
      <c r="N17" s="13">
        <f t="shared" si="1"/>
        <v>308480638</v>
      </c>
    </row>
    <row r="18" spans="1:14" x14ac:dyDescent="0.25">
      <c r="A18" s="1">
        <v>16</v>
      </c>
      <c r="B18" s="3" t="s">
        <v>24</v>
      </c>
      <c r="C18" s="6">
        <v>0</v>
      </c>
      <c r="D18" s="6">
        <v>0</v>
      </c>
      <c r="E18" s="6">
        <v>0</v>
      </c>
      <c r="F18" s="6">
        <v>0</v>
      </c>
      <c r="G18" s="6">
        <v>589378935</v>
      </c>
      <c r="H18" s="6">
        <v>543856317</v>
      </c>
      <c r="I18" s="6">
        <v>0</v>
      </c>
      <c r="J18" s="6">
        <v>0</v>
      </c>
      <c r="K18" s="6">
        <v>0</v>
      </c>
      <c r="L18" s="6">
        <v>0</v>
      </c>
      <c r="M18" s="13">
        <f t="shared" si="0"/>
        <v>589378935</v>
      </c>
      <c r="N18" s="13">
        <f t="shared" si="1"/>
        <v>543856317</v>
      </c>
    </row>
    <row r="19" spans="1:14" x14ac:dyDescent="0.25">
      <c r="A19" s="1">
        <v>17</v>
      </c>
      <c r="B19" s="3" t="s">
        <v>25</v>
      </c>
      <c r="C19" s="6">
        <v>0</v>
      </c>
      <c r="D19" s="6">
        <v>0</v>
      </c>
      <c r="E19" s="6">
        <v>0</v>
      </c>
      <c r="F19" s="6">
        <v>0</v>
      </c>
      <c r="G19" s="6">
        <v>588485435</v>
      </c>
      <c r="H19" s="6">
        <v>294485435</v>
      </c>
      <c r="I19" s="6">
        <v>0</v>
      </c>
      <c r="J19" s="6">
        <v>0</v>
      </c>
      <c r="K19" s="6">
        <v>0</v>
      </c>
      <c r="L19" s="6">
        <v>0</v>
      </c>
      <c r="M19" s="13">
        <f t="shared" si="0"/>
        <v>588485435</v>
      </c>
      <c r="N19" s="13">
        <f t="shared" si="1"/>
        <v>294485435</v>
      </c>
    </row>
    <row r="20" spans="1:14" x14ac:dyDescent="0.25">
      <c r="A20" s="1">
        <v>18</v>
      </c>
      <c r="B20" s="3" t="s">
        <v>26</v>
      </c>
      <c r="C20" s="6">
        <v>0</v>
      </c>
      <c r="D20" s="6">
        <v>0</v>
      </c>
      <c r="E20" s="6">
        <v>0</v>
      </c>
      <c r="F20" s="6">
        <v>0</v>
      </c>
      <c r="G20" s="6">
        <v>240402000</v>
      </c>
      <c r="H20" s="6">
        <v>232318430</v>
      </c>
      <c r="I20" s="6">
        <v>0</v>
      </c>
      <c r="J20" s="6">
        <v>0</v>
      </c>
      <c r="K20" s="6">
        <v>0</v>
      </c>
      <c r="L20" s="6">
        <v>0</v>
      </c>
      <c r="M20" s="13">
        <f t="shared" si="0"/>
        <v>240402000</v>
      </c>
      <c r="N20" s="13">
        <f t="shared" si="1"/>
        <v>232318430</v>
      </c>
    </row>
    <row r="21" spans="1:14" x14ac:dyDescent="0.25">
      <c r="A21" s="1">
        <v>19</v>
      </c>
      <c r="B21" s="3" t="s">
        <v>27</v>
      </c>
      <c r="C21" s="6">
        <v>0</v>
      </c>
      <c r="D21" s="6">
        <v>0</v>
      </c>
      <c r="E21" s="6">
        <v>0</v>
      </c>
      <c r="F21" s="6">
        <v>0</v>
      </c>
      <c r="G21" s="6">
        <v>336202893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13">
        <f t="shared" si="0"/>
        <v>336202893</v>
      </c>
      <c r="N21" s="13">
        <f t="shared" si="1"/>
        <v>0</v>
      </c>
    </row>
    <row r="22" spans="1:14" x14ac:dyDescent="0.25">
      <c r="A22" s="1">
        <v>20</v>
      </c>
      <c r="B22" s="3" t="s">
        <v>28</v>
      </c>
      <c r="C22" s="6">
        <v>1995036533</v>
      </c>
      <c r="D22" s="6">
        <v>1847848000</v>
      </c>
      <c r="E22" s="6">
        <v>0</v>
      </c>
      <c r="F22" s="6">
        <v>0</v>
      </c>
      <c r="G22" s="6">
        <v>2525576533</v>
      </c>
      <c r="H22" s="6">
        <v>265270000</v>
      </c>
      <c r="I22" s="6">
        <v>0</v>
      </c>
      <c r="J22" s="6">
        <v>0</v>
      </c>
      <c r="K22" s="6">
        <v>0</v>
      </c>
      <c r="L22" s="6">
        <v>0</v>
      </c>
      <c r="M22" s="13">
        <f t="shared" si="0"/>
        <v>4520613066</v>
      </c>
      <c r="N22" s="13">
        <f t="shared" si="1"/>
        <v>2113118000</v>
      </c>
    </row>
    <row r="23" spans="1:14" x14ac:dyDescent="0.25">
      <c r="A23" s="1">
        <v>21</v>
      </c>
      <c r="B23" s="3" t="s">
        <v>29</v>
      </c>
      <c r="C23" s="6">
        <v>263078000</v>
      </c>
      <c r="D23" s="6">
        <v>0</v>
      </c>
      <c r="E23" s="6">
        <v>0</v>
      </c>
      <c r="F23" s="6">
        <v>0</v>
      </c>
      <c r="G23" s="6">
        <v>303560258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13">
        <f t="shared" si="0"/>
        <v>566638258</v>
      </c>
      <c r="N23" s="13">
        <f t="shared" si="1"/>
        <v>0</v>
      </c>
    </row>
    <row r="24" spans="1:14" x14ac:dyDescent="0.25">
      <c r="A24" s="1">
        <v>22</v>
      </c>
      <c r="B24" s="3" t="s">
        <v>30</v>
      </c>
      <c r="C24" s="6">
        <v>1249158177</v>
      </c>
      <c r="D24" s="6">
        <v>1230281000</v>
      </c>
      <c r="E24" s="6">
        <v>0</v>
      </c>
      <c r="F24" s="6">
        <v>0</v>
      </c>
      <c r="G24" s="6">
        <v>1249158177</v>
      </c>
      <c r="H24" s="6">
        <v>1241525177</v>
      </c>
      <c r="I24" s="6">
        <v>0</v>
      </c>
      <c r="J24" s="6">
        <v>0</v>
      </c>
      <c r="K24" s="6">
        <v>0</v>
      </c>
      <c r="L24" s="6">
        <v>0</v>
      </c>
      <c r="M24" s="13">
        <f t="shared" si="0"/>
        <v>2498316354</v>
      </c>
      <c r="N24" s="13">
        <f t="shared" si="1"/>
        <v>2471806177</v>
      </c>
    </row>
    <row r="25" spans="1:14" x14ac:dyDescent="0.25">
      <c r="A25" s="1">
        <v>23</v>
      </c>
      <c r="B25" s="3" t="s">
        <v>31</v>
      </c>
      <c r="C25" s="6">
        <v>325157760</v>
      </c>
      <c r="D25" s="6">
        <v>217571350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13">
        <f t="shared" si="0"/>
        <v>325157760</v>
      </c>
      <c r="N25" s="13">
        <f t="shared" si="1"/>
        <v>217571350</v>
      </c>
    </row>
    <row r="26" spans="1:14" x14ac:dyDescent="0.25">
      <c r="A26" s="1">
        <v>24</v>
      </c>
      <c r="B26" s="3" t="s">
        <v>32</v>
      </c>
      <c r="C26" s="6">
        <v>0</v>
      </c>
      <c r="D26" s="6">
        <v>0</v>
      </c>
      <c r="E26" s="6">
        <v>0</v>
      </c>
      <c r="F26" s="6">
        <v>0</v>
      </c>
      <c r="G26" s="6">
        <v>533946209</v>
      </c>
      <c r="H26" s="6">
        <v>362765000</v>
      </c>
      <c r="I26" s="6">
        <v>0</v>
      </c>
      <c r="J26" s="6">
        <v>0</v>
      </c>
      <c r="K26" s="6">
        <v>0</v>
      </c>
      <c r="L26" s="6">
        <v>0</v>
      </c>
      <c r="M26" s="13">
        <f t="shared" si="0"/>
        <v>533946209</v>
      </c>
      <c r="N26" s="13">
        <f t="shared" si="1"/>
        <v>362765000</v>
      </c>
    </row>
    <row r="27" spans="1:14" x14ac:dyDescent="0.25">
      <c r="A27" s="1">
        <v>25</v>
      </c>
      <c r="B27" s="3" t="s">
        <v>33</v>
      </c>
      <c r="C27" s="6">
        <v>3038189988</v>
      </c>
      <c r="D27" s="6">
        <v>2848409975</v>
      </c>
      <c r="E27" s="6">
        <v>199999785</v>
      </c>
      <c r="F27" s="6">
        <v>147122285</v>
      </c>
      <c r="G27" s="6">
        <v>6479780212</v>
      </c>
      <c r="H27" s="6">
        <v>6323304405</v>
      </c>
      <c r="I27" s="6">
        <v>149987171</v>
      </c>
      <c r="J27" s="6">
        <v>133437300</v>
      </c>
      <c r="K27" s="6">
        <v>0</v>
      </c>
      <c r="L27" s="6">
        <v>0</v>
      </c>
      <c r="M27" s="13">
        <f t="shared" si="0"/>
        <v>9867957156</v>
      </c>
      <c r="N27" s="13">
        <f t="shared" si="1"/>
        <v>9452273965</v>
      </c>
    </row>
    <row r="28" spans="1:14" x14ac:dyDescent="0.25">
      <c r="A28" s="1">
        <v>26</v>
      </c>
      <c r="B28" s="3" t="s">
        <v>34</v>
      </c>
      <c r="C28" s="6">
        <v>0</v>
      </c>
      <c r="D28" s="6">
        <v>0</v>
      </c>
      <c r="E28" s="6">
        <v>0</v>
      </c>
      <c r="F28" s="6">
        <v>0</v>
      </c>
      <c r="G28" s="6">
        <v>268583163</v>
      </c>
      <c r="H28" s="6">
        <v>257318000</v>
      </c>
      <c r="I28" s="6">
        <v>0</v>
      </c>
      <c r="J28" s="6">
        <v>0</v>
      </c>
      <c r="K28" s="6">
        <v>0</v>
      </c>
      <c r="L28" s="6">
        <v>0</v>
      </c>
      <c r="M28" s="13">
        <f t="shared" si="0"/>
        <v>268583163</v>
      </c>
      <c r="N28" s="13">
        <f t="shared" si="1"/>
        <v>257318000</v>
      </c>
    </row>
    <row r="29" spans="1:14" x14ac:dyDescent="0.25">
      <c r="A29" s="1">
        <v>27</v>
      </c>
      <c r="B29" s="3" t="s">
        <v>35</v>
      </c>
      <c r="C29" s="6">
        <v>0</v>
      </c>
      <c r="D29" s="6">
        <v>0</v>
      </c>
      <c r="E29" s="6">
        <v>0</v>
      </c>
      <c r="F29" s="6">
        <v>0</v>
      </c>
      <c r="G29" s="6">
        <v>1722750000</v>
      </c>
      <c r="H29" s="6">
        <v>1422032560</v>
      </c>
      <c r="I29" s="6">
        <v>110546500</v>
      </c>
      <c r="J29" s="6">
        <v>110546500</v>
      </c>
      <c r="K29" s="6">
        <v>0</v>
      </c>
      <c r="L29" s="6">
        <v>0</v>
      </c>
      <c r="M29" s="13">
        <f t="shared" si="0"/>
        <v>1833296500</v>
      </c>
      <c r="N29" s="13">
        <f t="shared" si="1"/>
        <v>1532579060</v>
      </c>
    </row>
    <row r="30" spans="1:14" x14ac:dyDescent="0.25">
      <c r="A30" s="1">
        <v>28</v>
      </c>
      <c r="B30" s="3" t="s">
        <v>36</v>
      </c>
      <c r="C30" s="6">
        <v>0</v>
      </c>
      <c r="D30" s="6">
        <v>0</v>
      </c>
      <c r="E30" s="6">
        <v>0</v>
      </c>
      <c r="F30" s="6">
        <v>0</v>
      </c>
      <c r="G30" s="6">
        <v>2489465750</v>
      </c>
      <c r="H30" s="6">
        <v>2443123095</v>
      </c>
      <c r="I30" s="6">
        <v>0</v>
      </c>
      <c r="J30" s="6">
        <v>0</v>
      </c>
      <c r="K30" s="6">
        <v>0</v>
      </c>
      <c r="L30" s="6">
        <v>0</v>
      </c>
      <c r="M30" s="13">
        <f t="shared" si="0"/>
        <v>2489465750</v>
      </c>
      <c r="N30" s="13">
        <f t="shared" si="1"/>
        <v>2443123095</v>
      </c>
    </row>
    <row r="31" spans="1:14" x14ac:dyDescent="0.25">
      <c r="A31" s="1">
        <v>29</v>
      </c>
      <c r="B31" s="3" t="s">
        <v>37</v>
      </c>
      <c r="C31" s="6">
        <v>198171076</v>
      </c>
      <c r="D31" s="6">
        <v>196387456</v>
      </c>
      <c r="E31" s="6">
        <v>0</v>
      </c>
      <c r="F31" s="6">
        <v>0</v>
      </c>
      <c r="G31" s="6">
        <v>237570418</v>
      </c>
      <c r="H31" s="6">
        <v>231264000</v>
      </c>
      <c r="I31" s="6">
        <v>0</v>
      </c>
      <c r="J31" s="6">
        <v>0</v>
      </c>
      <c r="K31" s="6">
        <v>0</v>
      </c>
      <c r="L31" s="6">
        <v>0</v>
      </c>
      <c r="M31" s="13">
        <f t="shared" si="0"/>
        <v>435741494</v>
      </c>
      <c r="N31" s="13">
        <f t="shared" si="1"/>
        <v>427651456</v>
      </c>
    </row>
    <row r="32" spans="1:14" x14ac:dyDescent="0.25">
      <c r="A32" s="1">
        <v>30</v>
      </c>
      <c r="B32" s="3" t="s">
        <v>38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13">
        <f t="shared" si="0"/>
        <v>0</v>
      </c>
      <c r="N32" s="13">
        <f t="shared" si="1"/>
        <v>0</v>
      </c>
    </row>
    <row r="33" spans="1:14" x14ac:dyDescent="0.25">
      <c r="A33" s="1">
        <v>31</v>
      </c>
      <c r="B33" s="3" t="s">
        <v>39</v>
      </c>
      <c r="C33" s="6">
        <v>0</v>
      </c>
      <c r="D33" s="6">
        <v>0</v>
      </c>
      <c r="E33" s="6">
        <v>0</v>
      </c>
      <c r="F33" s="6">
        <v>0</v>
      </c>
      <c r="G33" s="6">
        <v>268583163</v>
      </c>
      <c r="H33" s="6">
        <v>266000000</v>
      </c>
      <c r="I33" s="6">
        <v>0</v>
      </c>
      <c r="J33" s="6">
        <v>0</v>
      </c>
      <c r="K33" s="6">
        <v>0</v>
      </c>
      <c r="L33" s="6">
        <v>0</v>
      </c>
      <c r="M33" s="13">
        <f t="shared" si="0"/>
        <v>268583163</v>
      </c>
      <c r="N33" s="13">
        <f t="shared" si="1"/>
        <v>266000000</v>
      </c>
    </row>
    <row r="34" spans="1:14" x14ac:dyDescent="0.25">
      <c r="A34" s="1">
        <v>32</v>
      </c>
      <c r="B34" s="3" t="s">
        <v>40</v>
      </c>
      <c r="C34" s="6">
        <v>0</v>
      </c>
      <c r="D34" s="6">
        <v>0</v>
      </c>
      <c r="E34" s="6">
        <v>0</v>
      </c>
      <c r="F34" s="6">
        <v>0</v>
      </c>
      <c r="G34" s="6">
        <v>354590343</v>
      </c>
      <c r="H34" s="6">
        <v>396160850</v>
      </c>
      <c r="I34" s="6">
        <v>0</v>
      </c>
      <c r="J34" s="6">
        <v>0</v>
      </c>
      <c r="K34" s="6">
        <v>0</v>
      </c>
      <c r="L34" s="6">
        <v>0</v>
      </c>
      <c r="M34" s="13">
        <f t="shared" si="0"/>
        <v>354590343</v>
      </c>
      <c r="N34" s="13">
        <f t="shared" si="1"/>
        <v>396160850</v>
      </c>
    </row>
    <row r="35" spans="1:14" x14ac:dyDescent="0.25">
      <c r="A35" s="1">
        <v>33</v>
      </c>
      <c r="B35" s="3" t="s">
        <v>41</v>
      </c>
      <c r="C35" s="6">
        <v>0</v>
      </c>
      <c r="D35" s="6">
        <v>0</v>
      </c>
      <c r="E35" s="6">
        <v>0</v>
      </c>
      <c r="F35" s="6">
        <v>0</v>
      </c>
      <c r="G35" s="6">
        <v>150000000</v>
      </c>
      <c r="H35" s="6">
        <v>149650000</v>
      </c>
      <c r="I35" s="6">
        <v>0</v>
      </c>
      <c r="J35" s="6">
        <v>0</v>
      </c>
      <c r="K35" s="6">
        <v>118583163</v>
      </c>
      <c r="L35" s="6">
        <v>116836900</v>
      </c>
      <c r="M35" s="13">
        <f t="shared" si="0"/>
        <v>268583163</v>
      </c>
      <c r="N35" s="13">
        <f t="shared" si="1"/>
        <v>266486900</v>
      </c>
    </row>
    <row r="36" spans="1:14" x14ac:dyDescent="0.25">
      <c r="A36" s="1">
        <v>34</v>
      </c>
      <c r="B36" s="3" t="s">
        <v>42</v>
      </c>
      <c r="C36" s="6">
        <v>84583163</v>
      </c>
      <c r="D36" s="6">
        <v>81426800</v>
      </c>
      <c r="E36" s="6">
        <v>0</v>
      </c>
      <c r="F36" s="6">
        <v>0</v>
      </c>
      <c r="G36" s="6">
        <v>236702500</v>
      </c>
      <c r="H36" s="6">
        <v>183739000</v>
      </c>
      <c r="I36" s="6">
        <v>0</v>
      </c>
      <c r="J36" s="6">
        <v>0</v>
      </c>
      <c r="K36" s="6">
        <v>0</v>
      </c>
      <c r="L36" s="6">
        <v>0</v>
      </c>
      <c r="M36" s="13">
        <f t="shared" si="0"/>
        <v>321285663</v>
      </c>
      <c r="N36" s="13">
        <f t="shared" si="1"/>
        <v>265165800</v>
      </c>
    </row>
    <row r="37" spans="1:14" x14ac:dyDescent="0.25">
      <c r="A37" s="1">
        <v>35</v>
      </c>
      <c r="B37" s="3" t="s">
        <v>43</v>
      </c>
      <c r="C37" s="6">
        <v>0</v>
      </c>
      <c r="D37" s="6">
        <v>0</v>
      </c>
      <c r="E37" s="6">
        <v>0</v>
      </c>
      <c r="F37" s="6">
        <v>0</v>
      </c>
      <c r="G37" s="6">
        <v>268583163</v>
      </c>
      <c r="H37" s="6">
        <v>267720000</v>
      </c>
      <c r="I37" s="6">
        <v>0</v>
      </c>
      <c r="J37" s="6">
        <v>0</v>
      </c>
      <c r="K37" s="6">
        <v>0</v>
      </c>
      <c r="L37" s="6">
        <v>0</v>
      </c>
      <c r="M37" s="13">
        <f t="shared" si="0"/>
        <v>268583163</v>
      </c>
      <c r="N37" s="13">
        <f t="shared" si="1"/>
        <v>267720000</v>
      </c>
    </row>
    <row r="38" spans="1:14" x14ac:dyDescent="0.25">
      <c r="A38" s="1">
        <v>36</v>
      </c>
      <c r="B38" s="3" t="s">
        <v>44</v>
      </c>
      <c r="C38" s="6">
        <v>0</v>
      </c>
      <c r="D38" s="6">
        <v>0</v>
      </c>
      <c r="E38" s="6">
        <v>0</v>
      </c>
      <c r="F38" s="6">
        <v>0</v>
      </c>
      <c r="G38" s="6">
        <v>252872525</v>
      </c>
      <c r="H38" s="6">
        <v>250859400</v>
      </c>
      <c r="I38" s="6">
        <v>50000000</v>
      </c>
      <c r="J38" s="6">
        <v>45207000</v>
      </c>
      <c r="K38" s="6">
        <v>0</v>
      </c>
      <c r="L38" s="6">
        <v>0</v>
      </c>
      <c r="M38" s="13">
        <f t="shared" si="0"/>
        <v>302872525</v>
      </c>
      <c r="N38" s="13">
        <f t="shared" si="1"/>
        <v>296066400</v>
      </c>
    </row>
    <row r="39" spans="1:14" x14ac:dyDescent="0.25">
      <c r="A39" s="1">
        <v>37</v>
      </c>
      <c r="B39" s="3" t="s">
        <v>45</v>
      </c>
      <c r="C39" s="6">
        <v>160000000</v>
      </c>
      <c r="D39" s="6">
        <v>153428000</v>
      </c>
      <c r="E39" s="6">
        <v>0</v>
      </c>
      <c r="F39" s="6">
        <v>0</v>
      </c>
      <c r="G39" s="6">
        <v>163174924</v>
      </c>
      <c r="H39" s="6">
        <v>163174924</v>
      </c>
      <c r="I39" s="6">
        <v>0</v>
      </c>
      <c r="J39" s="6">
        <v>0</v>
      </c>
      <c r="K39" s="6">
        <v>0</v>
      </c>
      <c r="L39" s="6">
        <v>0</v>
      </c>
      <c r="M39" s="13">
        <f t="shared" si="0"/>
        <v>323174924</v>
      </c>
      <c r="N39" s="13">
        <f t="shared" si="1"/>
        <v>316602924</v>
      </c>
    </row>
    <row r="40" spans="1:14" x14ac:dyDescent="0.25">
      <c r="A40" s="1">
        <v>38</v>
      </c>
      <c r="B40" s="3" t="s">
        <v>46</v>
      </c>
      <c r="C40" s="6">
        <v>0</v>
      </c>
      <c r="D40" s="6">
        <v>0</v>
      </c>
      <c r="E40" s="6">
        <v>0</v>
      </c>
      <c r="F40" s="6">
        <v>0</v>
      </c>
      <c r="G40" s="6">
        <v>215745000</v>
      </c>
      <c r="H40" s="6">
        <v>209515000</v>
      </c>
      <c r="I40" s="6">
        <v>0</v>
      </c>
      <c r="J40" s="6">
        <v>0</v>
      </c>
      <c r="K40" s="6">
        <v>0</v>
      </c>
      <c r="L40" s="6">
        <v>0</v>
      </c>
      <c r="M40" s="13">
        <f t="shared" si="0"/>
        <v>215745000</v>
      </c>
      <c r="N40" s="13">
        <f t="shared" si="1"/>
        <v>209515000</v>
      </c>
    </row>
    <row r="41" spans="1:14" x14ac:dyDescent="0.25">
      <c r="A41" s="1">
        <v>39</v>
      </c>
      <c r="B41" s="3" t="s">
        <v>47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13">
        <f t="shared" si="0"/>
        <v>0</v>
      </c>
      <c r="N41" s="13">
        <f t="shared" si="1"/>
        <v>0</v>
      </c>
    </row>
    <row r="42" spans="1:14" x14ac:dyDescent="0.25">
      <c r="A42" s="1">
        <v>40</v>
      </c>
      <c r="B42" s="3" t="s">
        <v>48</v>
      </c>
      <c r="C42" s="6">
        <v>0</v>
      </c>
      <c r="D42" s="6">
        <v>0</v>
      </c>
      <c r="E42" s="6">
        <v>0</v>
      </c>
      <c r="F42" s="6">
        <v>0</v>
      </c>
      <c r="G42" s="6">
        <v>433465027</v>
      </c>
      <c r="H42" s="6">
        <v>351056699</v>
      </c>
      <c r="I42" s="6">
        <v>64762500</v>
      </c>
      <c r="J42" s="6">
        <v>36758720</v>
      </c>
      <c r="K42" s="6">
        <v>0</v>
      </c>
      <c r="L42" s="6">
        <v>0</v>
      </c>
      <c r="M42" s="13">
        <f t="shared" si="0"/>
        <v>498227527</v>
      </c>
      <c r="N42" s="13">
        <f t="shared" si="1"/>
        <v>387815419</v>
      </c>
    </row>
    <row r="43" spans="1:14" x14ac:dyDescent="0.25">
      <c r="A43" s="1">
        <v>41</v>
      </c>
      <c r="B43" s="3" t="s">
        <v>49</v>
      </c>
      <c r="C43" s="6">
        <v>0</v>
      </c>
      <c r="D43" s="6">
        <v>0</v>
      </c>
      <c r="E43" s="6">
        <v>75441000</v>
      </c>
      <c r="F43" s="6">
        <v>55184850</v>
      </c>
      <c r="G43" s="6">
        <v>1644086531</v>
      </c>
      <c r="H43" s="6">
        <v>1480907525</v>
      </c>
      <c r="I43" s="6">
        <v>0</v>
      </c>
      <c r="J43" s="6">
        <v>0</v>
      </c>
      <c r="K43" s="6">
        <v>231009770</v>
      </c>
      <c r="L43" s="6">
        <v>62577404</v>
      </c>
      <c r="M43" s="13">
        <f t="shared" si="0"/>
        <v>1950537301</v>
      </c>
      <c r="N43" s="13">
        <f t="shared" si="1"/>
        <v>1598669779</v>
      </c>
    </row>
    <row r="44" spans="1:14" x14ac:dyDescent="0.25">
      <c r="A44" s="1">
        <v>42</v>
      </c>
      <c r="B44" s="3" t="s">
        <v>50</v>
      </c>
      <c r="C44" s="6">
        <v>0</v>
      </c>
      <c r="D44" s="6">
        <v>0</v>
      </c>
      <c r="E44" s="6">
        <v>0</v>
      </c>
      <c r="F44" s="6">
        <v>0</v>
      </c>
      <c r="G44" s="6">
        <v>205000000</v>
      </c>
      <c r="H44" s="6">
        <v>199600000</v>
      </c>
      <c r="I44" s="6">
        <v>105215284</v>
      </c>
      <c r="J44" s="6">
        <v>73659900</v>
      </c>
      <c r="K44" s="6">
        <v>0</v>
      </c>
      <c r="L44" s="6">
        <v>0</v>
      </c>
      <c r="M44" s="13">
        <f t="shared" si="0"/>
        <v>310215284</v>
      </c>
      <c r="N44" s="13">
        <f t="shared" si="1"/>
        <v>273259900</v>
      </c>
    </row>
    <row r="45" spans="1:14" x14ac:dyDescent="0.25">
      <c r="A45" s="1">
        <v>43</v>
      </c>
      <c r="B45" s="3" t="s">
        <v>51</v>
      </c>
      <c r="C45" s="6">
        <v>0</v>
      </c>
      <c r="D45" s="6">
        <v>0</v>
      </c>
      <c r="E45" s="6">
        <v>0</v>
      </c>
      <c r="F45" s="6">
        <v>0</v>
      </c>
      <c r="G45" s="6">
        <v>317225000</v>
      </c>
      <c r="H45" s="6">
        <v>229917750</v>
      </c>
      <c r="I45" s="6">
        <v>0</v>
      </c>
      <c r="J45" s="6">
        <v>0</v>
      </c>
      <c r="K45" s="6">
        <v>80000000</v>
      </c>
      <c r="L45" s="6">
        <v>78860000</v>
      </c>
      <c r="M45" s="13">
        <f t="shared" si="0"/>
        <v>397225000</v>
      </c>
      <c r="N45" s="13">
        <f t="shared" si="1"/>
        <v>308777750</v>
      </c>
    </row>
    <row r="46" spans="1:14" x14ac:dyDescent="0.25">
      <c r="A46" s="1">
        <v>44</v>
      </c>
      <c r="B46" s="3" t="s">
        <v>52</v>
      </c>
      <c r="C46" s="6">
        <v>0</v>
      </c>
      <c r="D46" s="6">
        <v>0</v>
      </c>
      <c r="E46" s="6">
        <v>0</v>
      </c>
      <c r="F46" s="6">
        <v>0</v>
      </c>
      <c r="G46" s="6">
        <v>646317884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13">
        <f t="shared" si="0"/>
        <v>646317884</v>
      </c>
      <c r="N46" s="13">
        <f t="shared" si="1"/>
        <v>0</v>
      </c>
    </row>
    <row r="47" spans="1:14" x14ac:dyDescent="0.25">
      <c r="A47" s="1">
        <v>45</v>
      </c>
      <c r="B47" s="3" t="s">
        <v>53</v>
      </c>
      <c r="C47" s="6">
        <v>0</v>
      </c>
      <c r="D47" s="6">
        <v>0</v>
      </c>
      <c r="E47" s="6">
        <v>0</v>
      </c>
      <c r="F47" s="6">
        <v>0</v>
      </c>
      <c r="G47" s="6">
        <v>402874745</v>
      </c>
      <c r="H47" s="6">
        <v>108254145</v>
      </c>
      <c r="I47" s="6">
        <v>0</v>
      </c>
      <c r="J47" s="6">
        <v>0</v>
      </c>
      <c r="K47" s="6">
        <v>0</v>
      </c>
      <c r="L47" s="6">
        <v>0</v>
      </c>
      <c r="M47" s="13">
        <f t="shared" si="0"/>
        <v>402874745</v>
      </c>
      <c r="N47" s="13">
        <f t="shared" si="1"/>
        <v>108254145</v>
      </c>
    </row>
    <row r="48" spans="1:14" x14ac:dyDescent="0.25">
      <c r="A48" s="1">
        <v>46</v>
      </c>
      <c r="B48" s="3" t="s">
        <v>54</v>
      </c>
      <c r="C48" s="6">
        <v>230121075</v>
      </c>
      <c r="D48" s="6">
        <v>192968000</v>
      </c>
      <c r="E48" s="6">
        <v>0</v>
      </c>
      <c r="F48" s="6">
        <v>0</v>
      </c>
      <c r="G48" s="6">
        <v>241224000</v>
      </c>
      <c r="H48" s="6">
        <v>241224000</v>
      </c>
      <c r="I48" s="6">
        <v>0</v>
      </c>
      <c r="J48" s="6">
        <v>0</v>
      </c>
      <c r="K48" s="6">
        <v>0</v>
      </c>
      <c r="L48" s="6">
        <v>0</v>
      </c>
      <c r="M48" s="13">
        <f t="shared" si="0"/>
        <v>471345075</v>
      </c>
      <c r="N48" s="13">
        <f t="shared" si="1"/>
        <v>434192000</v>
      </c>
    </row>
    <row r="49" spans="1:14" x14ac:dyDescent="0.25">
      <c r="A49" s="1">
        <v>47</v>
      </c>
      <c r="B49" s="3" t="s">
        <v>55</v>
      </c>
      <c r="C49" s="6">
        <v>0</v>
      </c>
      <c r="D49" s="6">
        <v>0</v>
      </c>
      <c r="E49" s="6">
        <v>0</v>
      </c>
      <c r="F49" s="6">
        <v>0</v>
      </c>
      <c r="G49" s="6">
        <v>268583163</v>
      </c>
      <c r="H49" s="6">
        <v>267740000</v>
      </c>
      <c r="I49" s="6">
        <v>0</v>
      </c>
      <c r="J49" s="6">
        <v>0</v>
      </c>
      <c r="K49" s="6">
        <v>0</v>
      </c>
      <c r="L49" s="6">
        <v>0</v>
      </c>
      <c r="M49" s="13">
        <f t="shared" si="0"/>
        <v>268583163</v>
      </c>
      <c r="N49" s="13">
        <f t="shared" si="1"/>
        <v>267740000</v>
      </c>
    </row>
    <row r="50" spans="1:14" x14ac:dyDescent="0.25">
      <c r="A50" s="1">
        <v>48</v>
      </c>
      <c r="B50" s="3" t="s">
        <v>56</v>
      </c>
      <c r="C50" s="6">
        <v>450000000</v>
      </c>
      <c r="D50" s="6">
        <v>448976200</v>
      </c>
      <c r="E50" s="6">
        <v>0</v>
      </c>
      <c r="F50" s="6">
        <v>0</v>
      </c>
      <c r="G50" s="6">
        <v>506065583</v>
      </c>
      <c r="H50" s="6">
        <v>463246700</v>
      </c>
      <c r="I50" s="6">
        <v>0</v>
      </c>
      <c r="J50" s="6">
        <v>0</v>
      </c>
      <c r="K50" s="6">
        <v>0</v>
      </c>
      <c r="L50" s="6">
        <v>0</v>
      </c>
      <c r="M50" s="13">
        <f t="shared" si="0"/>
        <v>956065583</v>
      </c>
      <c r="N50" s="13">
        <f t="shared" si="1"/>
        <v>912222900</v>
      </c>
    </row>
    <row r="51" spans="1:14" x14ac:dyDescent="0.25">
      <c r="A51" s="1">
        <v>49</v>
      </c>
      <c r="B51" s="3" t="s">
        <v>57</v>
      </c>
      <c r="C51" s="6">
        <v>0</v>
      </c>
      <c r="D51" s="6">
        <v>0</v>
      </c>
      <c r="E51" s="6">
        <v>0</v>
      </c>
      <c r="F51" s="6">
        <v>0</v>
      </c>
      <c r="G51" s="6">
        <v>380000000</v>
      </c>
      <c r="H51" s="6">
        <v>308150250</v>
      </c>
      <c r="I51" s="6">
        <v>0</v>
      </c>
      <c r="J51" s="6">
        <v>0</v>
      </c>
      <c r="K51" s="6">
        <v>0</v>
      </c>
      <c r="L51" s="6">
        <v>0</v>
      </c>
      <c r="M51" s="13">
        <f t="shared" si="0"/>
        <v>380000000</v>
      </c>
      <c r="N51" s="13">
        <f t="shared" si="1"/>
        <v>308150250</v>
      </c>
    </row>
    <row r="52" spans="1:14" x14ac:dyDescent="0.25">
      <c r="A52" s="1">
        <v>50</v>
      </c>
      <c r="B52" s="3" t="s">
        <v>58</v>
      </c>
      <c r="C52" s="6">
        <v>0</v>
      </c>
      <c r="D52" s="6">
        <v>0</v>
      </c>
      <c r="E52" s="6">
        <v>0</v>
      </c>
      <c r="F52" s="6">
        <v>0</v>
      </c>
      <c r="G52" s="6">
        <v>210810000</v>
      </c>
      <c r="H52" s="6">
        <v>99924000</v>
      </c>
      <c r="I52" s="6">
        <v>0</v>
      </c>
      <c r="J52" s="6">
        <v>0</v>
      </c>
      <c r="K52" s="6">
        <v>0</v>
      </c>
      <c r="L52" s="6">
        <v>0</v>
      </c>
      <c r="M52" s="13">
        <f t="shared" si="0"/>
        <v>210810000</v>
      </c>
      <c r="N52" s="13">
        <f t="shared" si="1"/>
        <v>99924000</v>
      </c>
    </row>
    <row r="53" spans="1:14" x14ac:dyDescent="0.25">
      <c r="A53" s="1">
        <v>51</v>
      </c>
      <c r="B53" s="3" t="s">
        <v>59</v>
      </c>
      <c r="C53" s="6">
        <v>0</v>
      </c>
      <c r="D53" s="6">
        <v>0</v>
      </c>
      <c r="E53" s="6">
        <v>0</v>
      </c>
      <c r="F53" s="6">
        <v>0</v>
      </c>
      <c r="G53" s="6">
        <v>210000000</v>
      </c>
      <c r="H53" s="6">
        <v>209547836</v>
      </c>
      <c r="I53" s="6">
        <v>0</v>
      </c>
      <c r="J53" s="6">
        <v>0</v>
      </c>
      <c r="K53" s="6">
        <v>0</v>
      </c>
      <c r="L53" s="6">
        <v>0</v>
      </c>
      <c r="M53" s="13">
        <f t="shared" si="0"/>
        <v>210000000</v>
      </c>
      <c r="N53" s="13">
        <f t="shared" si="1"/>
        <v>209547836</v>
      </c>
    </row>
    <row r="54" spans="1:14" x14ac:dyDescent="0.25">
      <c r="A54" s="1">
        <v>52</v>
      </c>
      <c r="B54" s="3" t="s">
        <v>60</v>
      </c>
      <c r="C54" s="6">
        <v>0</v>
      </c>
      <c r="D54" s="6">
        <v>0</v>
      </c>
      <c r="E54" s="6">
        <v>268583163</v>
      </c>
      <c r="F54" s="6">
        <v>268169100</v>
      </c>
      <c r="G54" s="6">
        <v>0</v>
      </c>
      <c r="H54" s="6">
        <v>0</v>
      </c>
      <c r="I54" s="6">
        <v>32226574</v>
      </c>
      <c r="J54" s="6">
        <v>31279400</v>
      </c>
      <c r="K54" s="6">
        <v>0</v>
      </c>
      <c r="L54" s="6">
        <v>0</v>
      </c>
      <c r="M54" s="13">
        <f t="shared" si="0"/>
        <v>300809737</v>
      </c>
      <c r="N54" s="13">
        <f t="shared" si="1"/>
        <v>299448500</v>
      </c>
    </row>
    <row r="55" spans="1:14" x14ac:dyDescent="0.25">
      <c r="A55" s="1">
        <v>53</v>
      </c>
      <c r="B55" s="3" t="s">
        <v>61</v>
      </c>
      <c r="C55" s="6">
        <v>0</v>
      </c>
      <c r="D55" s="6">
        <v>0</v>
      </c>
      <c r="E55" s="6">
        <v>0</v>
      </c>
      <c r="F55" s="6">
        <v>0</v>
      </c>
      <c r="G55" s="6">
        <v>250655800</v>
      </c>
      <c r="H55" s="6">
        <v>0</v>
      </c>
      <c r="I55" s="6">
        <v>60000000</v>
      </c>
      <c r="J55" s="6">
        <v>0</v>
      </c>
      <c r="K55" s="6">
        <v>0</v>
      </c>
      <c r="L55" s="6">
        <v>0</v>
      </c>
      <c r="M55" s="13">
        <f t="shared" si="0"/>
        <v>310655800</v>
      </c>
      <c r="N55" s="13">
        <f t="shared" si="1"/>
        <v>0</v>
      </c>
    </row>
    <row r="56" spans="1:14" x14ac:dyDescent="0.25">
      <c r="A56" s="1">
        <v>54</v>
      </c>
      <c r="B56" s="3" t="s">
        <v>62</v>
      </c>
      <c r="C56" s="6">
        <v>0</v>
      </c>
      <c r="D56" s="6">
        <v>0</v>
      </c>
      <c r="E56" s="6">
        <v>0</v>
      </c>
      <c r="F56" s="6">
        <v>0</v>
      </c>
      <c r="G56" s="6">
        <v>408948141</v>
      </c>
      <c r="H56" s="6">
        <v>242570584</v>
      </c>
      <c r="I56" s="6">
        <v>14858200</v>
      </c>
      <c r="J56" s="6">
        <v>0</v>
      </c>
      <c r="K56" s="6">
        <v>0</v>
      </c>
      <c r="L56" s="6">
        <v>0</v>
      </c>
      <c r="M56" s="13">
        <f t="shared" si="0"/>
        <v>423806341</v>
      </c>
      <c r="N56" s="13">
        <f t="shared" si="1"/>
        <v>242570584</v>
      </c>
    </row>
    <row r="57" spans="1:14" x14ac:dyDescent="0.25">
      <c r="A57" s="1">
        <v>55</v>
      </c>
      <c r="B57" s="3" t="s">
        <v>63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61184000</v>
      </c>
      <c r="J57" s="6">
        <v>0</v>
      </c>
      <c r="K57" s="6">
        <v>73107581</v>
      </c>
      <c r="L57" s="6">
        <v>0</v>
      </c>
      <c r="M57" s="13">
        <f t="shared" si="0"/>
        <v>134291581</v>
      </c>
      <c r="N57" s="13">
        <f t="shared" si="1"/>
        <v>0</v>
      </c>
    </row>
    <row r="58" spans="1:14" x14ac:dyDescent="0.25">
      <c r="A58" s="1">
        <v>56</v>
      </c>
      <c r="B58" s="3" t="s">
        <v>64</v>
      </c>
      <c r="C58" s="6">
        <v>0</v>
      </c>
      <c r="D58" s="6">
        <v>0</v>
      </c>
      <c r="E58" s="6">
        <v>0</v>
      </c>
      <c r="F58" s="6">
        <v>0</v>
      </c>
      <c r="G58" s="6">
        <v>353805720</v>
      </c>
      <c r="H58" s="6">
        <v>232512800</v>
      </c>
      <c r="I58" s="6">
        <v>30000000</v>
      </c>
      <c r="J58" s="6">
        <v>27376300</v>
      </c>
      <c r="K58" s="6">
        <v>100000000</v>
      </c>
      <c r="L58" s="6">
        <v>97250000</v>
      </c>
      <c r="M58" s="13">
        <f t="shared" si="0"/>
        <v>483805720</v>
      </c>
      <c r="N58" s="13">
        <f t="shared" si="1"/>
        <v>357139100</v>
      </c>
    </row>
    <row r="59" spans="1:14" x14ac:dyDescent="0.25">
      <c r="A59" s="1">
        <v>57</v>
      </c>
      <c r="B59" s="3" t="s">
        <v>65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13">
        <f t="shared" si="0"/>
        <v>0</v>
      </c>
      <c r="N59" s="13">
        <f t="shared" si="1"/>
        <v>0</v>
      </c>
    </row>
    <row r="60" spans="1:14" x14ac:dyDescent="0.25">
      <c r="A60" s="1">
        <v>58</v>
      </c>
      <c r="B60" s="3" t="s">
        <v>66</v>
      </c>
      <c r="C60" s="6">
        <v>0</v>
      </c>
      <c r="D60" s="6">
        <v>0</v>
      </c>
      <c r="E60" s="6">
        <v>0</v>
      </c>
      <c r="F60" s="6">
        <v>0</v>
      </c>
      <c r="G60" s="6">
        <v>318581320</v>
      </c>
      <c r="H60" s="6">
        <v>168333000</v>
      </c>
      <c r="I60" s="6">
        <v>0</v>
      </c>
      <c r="J60" s="6">
        <v>0</v>
      </c>
      <c r="K60" s="6">
        <v>0</v>
      </c>
      <c r="L60" s="6">
        <v>0</v>
      </c>
      <c r="M60" s="13">
        <f t="shared" si="0"/>
        <v>318581320</v>
      </c>
      <c r="N60" s="13">
        <f t="shared" si="1"/>
        <v>168333000</v>
      </c>
    </row>
    <row r="61" spans="1:14" x14ac:dyDescent="0.25">
      <c r="A61" s="1">
        <v>59</v>
      </c>
      <c r="B61" s="3" t="s">
        <v>67</v>
      </c>
      <c r="C61" s="6">
        <v>460097250</v>
      </c>
      <c r="D61" s="6">
        <v>458602050</v>
      </c>
      <c r="E61" s="6">
        <v>0</v>
      </c>
      <c r="F61" s="6">
        <v>0</v>
      </c>
      <c r="G61" s="6">
        <v>3491625300</v>
      </c>
      <c r="H61" s="6">
        <v>3420650679</v>
      </c>
      <c r="I61" s="6">
        <v>100000000</v>
      </c>
      <c r="J61" s="6">
        <v>56478200</v>
      </c>
      <c r="K61" s="6">
        <v>0</v>
      </c>
      <c r="L61" s="6">
        <v>0</v>
      </c>
      <c r="M61" s="13">
        <f t="shared" si="0"/>
        <v>4051722550</v>
      </c>
      <c r="N61" s="13">
        <f t="shared" si="1"/>
        <v>3935730929</v>
      </c>
    </row>
    <row r="62" spans="1:14" x14ac:dyDescent="0.25">
      <c r="A62" s="1">
        <v>60</v>
      </c>
      <c r="B62" s="3" t="s">
        <v>68</v>
      </c>
      <c r="C62" s="6">
        <v>1000000000</v>
      </c>
      <c r="D62" s="6">
        <v>927671768</v>
      </c>
      <c r="E62" s="6">
        <v>0</v>
      </c>
      <c r="F62" s="6">
        <v>0</v>
      </c>
      <c r="G62" s="6">
        <v>1558000000</v>
      </c>
      <c r="H62" s="6">
        <v>1432822694</v>
      </c>
      <c r="I62" s="6">
        <v>395440153</v>
      </c>
      <c r="J62" s="6">
        <v>380671035</v>
      </c>
      <c r="K62" s="6">
        <v>0</v>
      </c>
      <c r="L62" s="6">
        <v>0</v>
      </c>
      <c r="M62" s="13">
        <f t="shared" si="0"/>
        <v>2953440153</v>
      </c>
      <c r="N62" s="13">
        <f t="shared" si="1"/>
        <v>2741165497</v>
      </c>
    </row>
    <row r="63" spans="1:14" x14ac:dyDescent="0.25">
      <c r="A63" s="1">
        <v>61</v>
      </c>
      <c r="B63" s="3" t="s">
        <v>69</v>
      </c>
      <c r="C63" s="6">
        <v>200000000</v>
      </c>
      <c r="D63" s="6">
        <v>164452550</v>
      </c>
      <c r="E63" s="6">
        <v>0</v>
      </c>
      <c r="F63" s="6">
        <v>0</v>
      </c>
      <c r="G63" s="6">
        <v>692128071</v>
      </c>
      <c r="H63" s="6">
        <v>635181473</v>
      </c>
      <c r="I63" s="6">
        <v>0</v>
      </c>
      <c r="J63" s="6">
        <v>0</v>
      </c>
      <c r="K63" s="6">
        <v>0</v>
      </c>
      <c r="L63" s="6">
        <v>0</v>
      </c>
      <c r="M63" s="13">
        <f t="shared" si="0"/>
        <v>892128071</v>
      </c>
      <c r="N63" s="13">
        <f t="shared" si="1"/>
        <v>799634023</v>
      </c>
    </row>
    <row r="64" spans="1:14" x14ac:dyDescent="0.25">
      <c r="A64" s="1">
        <v>62</v>
      </c>
      <c r="B64" s="3" t="s">
        <v>70</v>
      </c>
      <c r="C64" s="6">
        <v>0</v>
      </c>
      <c r="D64" s="6">
        <v>0</v>
      </c>
      <c r="E64" s="6">
        <v>0</v>
      </c>
      <c r="F64" s="6">
        <v>0</v>
      </c>
      <c r="G64" s="6">
        <v>246630628</v>
      </c>
      <c r="H64" s="6">
        <v>244963094</v>
      </c>
      <c r="I64" s="6">
        <v>0</v>
      </c>
      <c r="J64" s="6">
        <v>0</v>
      </c>
      <c r="K64" s="6">
        <v>0</v>
      </c>
      <c r="L64" s="6">
        <v>0</v>
      </c>
      <c r="M64" s="13">
        <f t="shared" si="0"/>
        <v>246630628</v>
      </c>
      <c r="N64" s="13">
        <f t="shared" si="1"/>
        <v>244963094</v>
      </c>
    </row>
    <row r="65" spans="1:14" x14ac:dyDescent="0.25">
      <c r="A65" s="1">
        <v>63</v>
      </c>
      <c r="B65" s="3" t="s">
        <v>71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227312517</v>
      </c>
      <c r="J65" s="6">
        <v>197781000</v>
      </c>
      <c r="K65" s="6">
        <v>0</v>
      </c>
      <c r="L65" s="6">
        <v>0</v>
      </c>
      <c r="M65" s="13">
        <f t="shared" si="0"/>
        <v>227312517</v>
      </c>
      <c r="N65" s="13">
        <f t="shared" si="1"/>
        <v>197781000</v>
      </c>
    </row>
    <row r="66" spans="1:14" x14ac:dyDescent="0.25">
      <c r="A66" s="1">
        <v>64</v>
      </c>
      <c r="B66" s="3" t="s">
        <v>72</v>
      </c>
      <c r="C66" s="6">
        <v>98000000</v>
      </c>
      <c r="D66" s="6">
        <v>97223900</v>
      </c>
      <c r="E66" s="6">
        <v>0</v>
      </c>
      <c r="F66" s="6">
        <v>0</v>
      </c>
      <c r="G66" s="6">
        <v>1226600672</v>
      </c>
      <c r="H66" s="6">
        <v>927419947</v>
      </c>
      <c r="I66" s="6">
        <v>0</v>
      </c>
      <c r="J66" s="6">
        <v>0</v>
      </c>
      <c r="K66" s="6">
        <v>0</v>
      </c>
      <c r="L66" s="6">
        <v>0</v>
      </c>
      <c r="M66" s="13">
        <f t="shared" si="0"/>
        <v>1324600672</v>
      </c>
      <c r="N66" s="13">
        <f t="shared" si="1"/>
        <v>1024643847</v>
      </c>
    </row>
    <row r="67" spans="1:14" x14ac:dyDescent="0.25">
      <c r="A67" s="1">
        <v>65</v>
      </c>
      <c r="B67" s="3" t="s">
        <v>73</v>
      </c>
      <c r="C67" s="6">
        <v>0</v>
      </c>
      <c r="D67" s="6">
        <v>0</v>
      </c>
      <c r="E67" s="6">
        <v>0</v>
      </c>
      <c r="F67" s="6">
        <v>0</v>
      </c>
      <c r="G67" s="6">
        <v>227313000</v>
      </c>
      <c r="H67" s="6">
        <v>225420000</v>
      </c>
      <c r="I67" s="6">
        <v>0</v>
      </c>
      <c r="J67" s="6">
        <v>0</v>
      </c>
      <c r="K67" s="6">
        <v>0</v>
      </c>
      <c r="L67" s="6">
        <v>0</v>
      </c>
      <c r="M67" s="13">
        <f t="shared" si="0"/>
        <v>227313000</v>
      </c>
      <c r="N67" s="13">
        <f t="shared" si="1"/>
        <v>225420000</v>
      </c>
    </row>
    <row r="68" spans="1:14" x14ac:dyDescent="0.25">
      <c r="A68" s="1">
        <v>66</v>
      </c>
      <c r="B68" s="3" t="s">
        <v>74</v>
      </c>
      <c r="C68" s="6">
        <v>0</v>
      </c>
      <c r="D68" s="6">
        <v>0</v>
      </c>
      <c r="E68" s="6">
        <v>0</v>
      </c>
      <c r="F68" s="6">
        <v>0</v>
      </c>
      <c r="G68" s="6">
        <v>222676000</v>
      </c>
      <c r="H68" s="6">
        <v>217858800</v>
      </c>
      <c r="I68" s="6">
        <v>0</v>
      </c>
      <c r="J68" s="6">
        <v>0</v>
      </c>
      <c r="K68" s="6">
        <v>0</v>
      </c>
      <c r="L68" s="6">
        <v>0</v>
      </c>
      <c r="M68" s="13">
        <f t="shared" ref="M68:M131" si="2">K68+I68+G68+E68+C68</f>
        <v>222676000</v>
      </c>
      <c r="N68" s="13">
        <f t="shared" ref="N68:N131" si="3">L68+J68+H68+F68+D68</f>
        <v>217858800</v>
      </c>
    </row>
    <row r="69" spans="1:14" x14ac:dyDescent="0.25">
      <c r="A69" s="1">
        <v>67</v>
      </c>
      <c r="B69" s="3" t="s">
        <v>75</v>
      </c>
      <c r="C69" s="6">
        <v>556500000</v>
      </c>
      <c r="D69" s="6">
        <v>0</v>
      </c>
      <c r="E69" s="6">
        <v>0</v>
      </c>
      <c r="F69" s="6">
        <v>0</v>
      </c>
      <c r="G69" s="6">
        <v>227313000</v>
      </c>
      <c r="H69" s="6">
        <v>107500000</v>
      </c>
      <c r="I69" s="6">
        <v>0</v>
      </c>
      <c r="J69" s="6">
        <v>0</v>
      </c>
      <c r="K69" s="6">
        <v>0</v>
      </c>
      <c r="L69" s="6">
        <v>0</v>
      </c>
      <c r="M69" s="13">
        <f t="shared" si="2"/>
        <v>783813000</v>
      </c>
      <c r="N69" s="13">
        <f t="shared" si="3"/>
        <v>107500000</v>
      </c>
    </row>
    <row r="70" spans="1:14" x14ac:dyDescent="0.25">
      <c r="A70" s="1">
        <v>68</v>
      </c>
      <c r="B70" s="3" t="s">
        <v>76</v>
      </c>
      <c r="C70" s="6">
        <v>697474486</v>
      </c>
      <c r="D70" s="6">
        <v>379325050</v>
      </c>
      <c r="E70" s="6">
        <v>0</v>
      </c>
      <c r="F70" s="6">
        <v>0</v>
      </c>
      <c r="G70" s="6">
        <v>804200486</v>
      </c>
      <c r="H70" s="6">
        <v>0</v>
      </c>
      <c r="I70" s="6">
        <v>0</v>
      </c>
      <c r="J70" s="6">
        <v>0</v>
      </c>
      <c r="K70" s="6">
        <v>106685000</v>
      </c>
      <c r="L70" s="6">
        <v>101385000</v>
      </c>
      <c r="M70" s="13">
        <f t="shared" si="2"/>
        <v>1608359972</v>
      </c>
      <c r="N70" s="13">
        <f t="shared" si="3"/>
        <v>480710050</v>
      </c>
    </row>
    <row r="71" spans="1:14" x14ac:dyDescent="0.25">
      <c r="A71" s="1">
        <v>69</v>
      </c>
      <c r="B71" s="3" t="s">
        <v>77</v>
      </c>
      <c r="C71" s="6">
        <v>0</v>
      </c>
      <c r="D71" s="6">
        <v>0</v>
      </c>
      <c r="E71" s="6">
        <v>0</v>
      </c>
      <c r="F71" s="6">
        <v>0</v>
      </c>
      <c r="G71" s="6">
        <v>227313000</v>
      </c>
      <c r="H71" s="6">
        <v>125791000</v>
      </c>
      <c r="I71" s="6">
        <v>0</v>
      </c>
      <c r="J71" s="6">
        <v>0</v>
      </c>
      <c r="K71" s="6">
        <v>0</v>
      </c>
      <c r="L71" s="6">
        <v>0</v>
      </c>
      <c r="M71" s="13">
        <f t="shared" si="2"/>
        <v>227313000</v>
      </c>
      <c r="N71" s="13">
        <f t="shared" si="3"/>
        <v>125791000</v>
      </c>
    </row>
    <row r="72" spans="1:14" x14ac:dyDescent="0.25">
      <c r="A72" s="1">
        <v>70</v>
      </c>
      <c r="B72" s="3" t="s">
        <v>78</v>
      </c>
      <c r="C72" s="6">
        <v>0</v>
      </c>
      <c r="D72" s="6">
        <v>0</v>
      </c>
      <c r="E72" s="6">
        <v>0</v>
      </c>
      <c r="F72" s="6">
        <v>0</v>
      </c>
      <c r="G72" s="6">
        <v>503234790</v>
      </c>
      <c r="H72" s="6">
        <v>503234790</v>
      </c>
      <c r="I72" s="6">
        <v>0</v>
      </c>
      <c r="J72" s="6">
        <v>0</v>
      </c>
      <c r="K72" s="6">
        <v>0</v>
      </c>
      <c r="L72" s="6">
        <v>0</v>
      </c>
      <c r="M72" s="13">
        <f t="shared" si="2"/>
        <v>503234790</v>
      </c>
      <c r="N72" s="13">
        <f t="shared" si="3"/>
        <v>503234790</v>
      </c>
    </row>
    <row r="73" spans="1:14" x14ac:dyDescent="0.25">
      <c r="A73" s="1">
        <v>71</v>
      </c>
      <c r="B73" s="3" t="s">
        <v>79</v>
      </c>
      <c r="C73" s="6">
        <v>0</v>
      </c>
      <c r="D73" s="6">
        <v>0</v>
      </c>
      <c r="E73" s="6">
        <v>0</v>
      </c>
      <c r="F73" s="6">
        <v>0</v>
      </c>
      <c r="G73" s="6">
        <v>224691471</v>
      </c>
      <c r="H73" s="6">
        <v>224671471</v>
      </c>
      <c r="I73" s="6">
        <v>0</v>
      </c>
      <c r="J73" s="6">
        <v>0</v>
      </c>
      <c r="K73" s="6">
        <v>0</v>
      </c>
      <c r="L73" s="6">
        <v>0</v>
      </c>
      <c r="M73" s="13">
        <f t="shared" si="2"/>
        <v>224691471</v>
      </c>
      <c r="N73" s="13">
        <f t="shared" si="3"/>
        <v>224671471</v>
      </c>
    </row>
    <row r="74" spans="1:14" x14ac:dyDescent="0.25">
      <c r="A74" s="1">
        <v>72</v>
      </c>
      <c r="B74" s="3" t="s">
        <v>80</v>
      </c>
      <c r="C74" s="6">
        <v>0</v>
      </c>
      <c r="D74" s="6">
        <v>0</v>
      </c>
      <c r="E74" s="6">
        <v>0</v>
      </c>
      <c r="F74" s="6">
        <v>0</v>
      </c>
      <c r="G74" s="6">
        <v>524599318</v>
      </c>
      <c r="H74" s="6">
        <v>512946350</v>
      </c>
      <c r="I74" s="6">
        <v>0</v>
      </c>
      <c r="J74" s="6">
        <v>0</v>
      </c>
      <c r="K74" s="6">
        <v>0</v>
      </c>
      <c r="L74" s="6">
        <v>0</v>
      </c>
      <c r="M74" s="13">
        <f t="shared" si="2"/>
        <v>524599318</v>
      </c>
      <c r="N74" s="13">
        <f t="shared" si="3"/>
        <v>512946350</v>
      </c>
    </row>
    <row r="75" spans="1:14" x14ac:dyDescent="0.25">
      <c r="A75" s="1">
        <v>73</v>
      </c>
      <c r="B75" s="3" t="s">
        <v>81</v>
      </c>
      <c r="C75" s="6">
        <v>100000000</v>
      </c>
      <c r="D75" s="6">
        <v>78075500</v>
      </c>
      <c r="E75" s="6">
        <v>0</v>
      </c>
      <c r="F75" s="6">
        <v>0</v>
      </c>
      <c r="G75" s="6">
        <v>625782978</v>
      </c>
      <c r="H75" s="6">
        <v>623266540</v>
      </c>
      <c r="I75" s="6">
        <v>0</v>
      </c>
      <c r="J75" s="6">
        <v>0</v>
      </c>
      <c r="K75" s="6">
        <v>0</v>
      </c>
      <c r="L75" s="6">
        <v>0</v>
      </c>
      <c r="M75" s="13">
        <f t="shared" si="2"/>
        <v>725782978</v>
      </c>
      <c r="N75" s="13">
        <f t="shared" si="3"/>
        <v>701342040</v>
      </c>
    </row>
    <row r="76" spans="1:14" x14ac:dyDescent="0.25">
      <c r="A76" s="1">
        <v>74</v>
      </c>
      <c r="B76" s="3" t="s">
        <v>82</v>
      </c>
      <c r="C76" s="6">
        <v>0</v>
      </c>
      <c r="D76" s="6">
        <v>0</v>
      </c>
      <c r="E76" s="6">
        <v>0</v>
      </c>
      <c r="F76" s="6">
        <v>0</v>
      </c>
      <c r="G76" s="6">
        <v>435712005</v>
      </c>
      <c r="H76" s="6">
        <v>208564035</v>
      </c>
      <c r="I76" s="6">
        <v>0</v>
      </c>
      <c r="J76" s="6">
        <v>0</v>
      </c>
      <c r="K76" s="6">
        <v>0</v>
      </c>
      <c r="L76" s="6">
        <v>0</v>
      </c>
      <c r="M76" s="13">
        <f t="shared" si="2"/>
        <v>435712005</v>
      </c>
      <c r="N76" s="13">
        <f t="shared" si="3"/>
        <v>208564035</v>
      </c>
    </row>
    <row r="77" spans="1:14" x14ac:dyDescent="0.25">
      <c r="A77" s="1">
        <v>75</v>
      </c>
      <c r="B77" s="3" t="s">
        <v>83</v>
      </c>
      <c r="C77" s="6">
        <v>0</v>
      </c>
      <c r="D77" s="6">
        <v>0</v>
      </c>
      <c r="E77" s="6">
        <v>0</v>
      </c>
      <c r="F77" s="6">
        <v>0</v>
      </c>
      <c r="G77" s="6">
        <v>424112300</v>
      </c>
      <c r="H77" s="6">
        <v>424112300</v>
      </c>
      <c r="I77" s="6">
        <v>180565000</v>
      </c>
      <c r="J77" s="6">
        <v>147299500</v>
      </c>
      <c r="K77" s="6">
        <v>0</v>
      </c>
      <c r="L77" s="6">
        <v>0</v>
      </c>
      <c r="M77" s="13">
        <f t="shared" si="2"/>
        <v>604677300</v>
      </c>
      <c r="N77" s="13">
        <f t="shared" si="3"/>
        <v>571411800</v>
      </c>
    </row>
    <row r="78" spans="1:14" x14ac:dyDescent="0.25">
      <c r="A78" s="1">
        <v>76</v>
      </c>
      <c r="B78" s="3" t="s">
        <v>84</v>
      </c>
      <c r="C78" s="6">
        <v>0</v>
      </c>
      <c r="D78" s="6">
        <v>0</v>
      </c>
      <c r="E78" s="6">
        <v>0</v>
      </c>
      <c r="F78" s="6">
        <v>0</v>
      </c>
      <c r="G78" s="6">
        <v>227313000</v>
      </c>
      <c r="H78" s="6">
        <v>107500000</v>
      </c>
      <c r="I78" s="6">
        <v>0</v>
      </c>
      <c r="J78" s="6">
        <v>0</v>
      </c>
      <c r="K78" s="6">
        <v>0</v>
      </c>
      <c r="L78" s="6">
        <v>0</v>
      </c>
      <c r="M78" s="13">
        <f t="shared" si="2"/>
        <v>227313000</v>
      </c>
      <c r="N78" s="13">
        <f t="shared" si="3"/>
        <v>107500000</v>
      </c>
    </row>
    <row r="79" spans="1:14" x14ac:dyDescent="0.25">
      <c r="A79" s="1">
        <v>77</v>
      </c>
      <c r="B79" s="3" t="s">
        <v>85</v>
      </c>
      <c r="C79" s="6">
        <v>0</v>
      </c>
      <c r="D79" s="6">
        <v>0</v>
      </c>
      <c r="E79" s="6">
        <v>0</v>
      </c>
      <c r="F79" s="6">
        <v>0</v>
      </c>
      <c r="G79" s="6">
        <v>227320000</v>
      </c>
      <c r="H79" s="6">
        <v>73926014</v>
      </c>
      <c r="I79" s="6">
        <v>0</v>
      </c>
      <c r="J79" s="6">
        <v>0</v>
      </c>
      <c r="K79" s="6">
        <v>0</v>
      </c>
      <c r="L79" s="6">
        <v>0</v>
      </c>
      <c r="M79" s="13">
        <f t="shared" si="2"/>
        <v>227320000</v>
      </c>
      <c r="N79" s="13">
        <f t="shared" si="3"/>
        <v>73926014</v>
      </c>
    </row>
    <row r="80" spans="1:14" x14ac:dyDescent="0.25">
      <c r="A80" s="1">
        <v>78</v>
      </c>
      <c r="B80" s="3" t="s">
        <v>86</v>
      </c>
      <c r="C80" s="6">
        <v>0</v>
      </c>
      <c r="D80" s="6">
        <v>0</v>
      </c>
      <c r="E80" s="6">
        <v>0</v>
      </c>
      <c r="F80" s="6">
        <v>0</v>
      </c>
      <c r="G80" s="6">
        <v>413688075</v>
      </c>
      <c r="H80" s="6">
        <v>413688075</v>
      </c>
      <c r="I80" s="6">
        <v>0</v>
      </c>
      <c r="J80" s="6">
        <v>0</v>
      </c>
      <c r="K80" s="6">
        <v>0</v>
      </c>
      <c r="L80" s="6">
        <v>0</v>
      </c>
      <c r="M80" s="13">
        <f t="shared" si="2"/>
        <v>413688075</v>
      </c>
      <c r="N80" s="13">
        <f t="shared" si="3"/>
        <v>413688075</v>
      </c>
    </row>
    <row r="81" spans="1:14" x14ac:dyDescent="0.25">
      <c r="A81" s="1">
        <v>79</v>
      </c>
      <c r="B81" s="3" t="s">
        <v>87</v>
      </c>
      <c r="C81" s="6">
        <v>0</v>
      </c>
      <c r="D81" s="6">
        <v>0</v>
      </c>
      <c r="E81" s="6">
        <v>0</v>
      </c>
      <c r="F81" s="6">
        <v>0</v>
      </c>
      <c r="G81" s="6">
        <v>3643771410</v>
      </c>
      <c r="H81" s="6">
        <v>3643771410</v>
      </c>
      <c r="I81" s="6">
        <v>250000000</v>
      </c>
      <c r="J81" s="6">
        <v>250000000</v>
      </c>
      <c r="K81" s="6">
        <v>0</v>
      </c>
      <c r="L81" s="6">
        <v>0</v>
      </c>
      <c r="M81" s="13">
        <f t="shared" si="2"/>
        <v>3893771410</v>
      </c>
      <c r="N81" s="13">
        <f t="shared" si="3"/>
        <v>3893771410</v>
      </c>
    </row>
    <row r="82" spans="1:14" x14ac:dyDescent="0.25">
      <c r="A82" s="1">
        <v>80</v>
      </c>
      <c r="B82" s="3" t="s">
        <v>88</v>
      </c>
      <c r="C82" s="6">
        <v>0</v>
      </c>
      <c r="D82" s="6">
        <v>0</v>
      </c>
      <c r="E82" s="6">
        <v>0</v>
      </c>
      <c r="F82" s="6">
        <v>0</v>
      </c>
      <c r="G82" s="6">
        <v>850265667</v>
      </c>
      <c r="H82" s="6">
        <v>826643468</v>
      </c>
      <c r="I82" s="6">
        <v>0</v>
      </c>
      <c r="J82" s="6">
        <v>0</v>
      </c>
      <c r="K82" s="6">
        <v>0</v>
      </c>
      <c r="L82" s="6">
        <v>0</v>
      </c>
      <c r="M82" s="13">
        <f t="shared" si="2"/>
        <v>850265667</v>
      </c>
      <c r="N82" s="13">
        <f t="shared" si="3"/>
        <v>826643468</v>
      </c>
    </row>
    <row r="83" spans="1:14" x14ac:dyDescent="0.25">
      <c r="A83" s="1">
        <v>81</v>
      </c>
      <c r="B83" s="3" t="s">
        <v>89</v>
      </c>
      <c r="C83" s="6">
        <v>0</v>
      </c>
      <c r="D83" s="6">
        <v>0</v>
      </c>
      <c r="E83" s="6">
        <v>0</v>
      </c>
      <c r="F83" s="6">
        <v>0</v>
      </c>
      <c r="G83" s="6">
        <v>899011523</v>
      </c>
      <c r="H83" s="6">
        <v>888804523</v>
      </c>
      <c r="I83" s="6">
        <v>0</v>
      </c>
      <c r="J83" s="6">
        <v>0</v>
      </c>
      <c r="K83" s="6">
        <v>0</v>
      </c>
      <c r="L83" s="6">
        <v>0</v>
      </c>
      <c r="M83" s="13">
        <f t="shared" si="2"/>
        <v>899011523</v>
      </c>
      <c r="N83" s="13">
        <f t="shared" si="3"/>
        <v>888804523</v>
      </c>
    </row>
    <row r="84" spans="1:14" x14ac:dyDescent="0.25">
      <c r="A84" s="1">
        <v>82</v>
      </c>
      <c r="B84" s="3" t="s">
        <v>90</v>
      </c>
      <c r="C84" s="6">
        <v>0</v>
      </c>
      <c r="D84" s="6">
        <v>0</v>
      </c>
      <c r="E84" s="6">
        <v>0</v>
      </c>
      <c r="F84" s="6">
        <v>0</v>
      </c>
      <c r="G84" s="6">
        <v>821654017</v>
      </c>
      <c r="H84" s="6">
        <v>816153267</v>
      </c>
      <c r="I84" s="6">
        <v>0</v>
      </c>
      <c r="J84" s="6">
        <v>0</v>
      </c>
      <c r="K84" s="6">
        <v>0</v>
      </c>
      <c r="L84" s="6">
        <v>0</v>
      </c>
      <c r="M84" s="13">
        <f t="shared" si="2"/>
        <v>821654017</v>
      </c>
      <c r="N84" s="13">
        <f t="shared" si="3"/>
        <v>816153267</v>
      </c>
    </row>
    <row r="85" spans="1:14" x14ac:dyDescent="0.25">
      <c r="A85" s="1">
        <v>83</v>
      </c>
      <c r="B85" s="3" t="s">
        <v>91</v>
      </c>
      <c r="C85" s="6">
        <v>0</v>
      </c>
      <c r="D85" s="6">
        <v>0</v>
      </c>
      <c r="E85" s="6">
        <v>0</v>
      </c>
      <c r="F85" s="6">
        <v>0</v>
      </c>
      <c r="G85" s="6">
        <v>6293320123</v>
      </c>
      <c r="H85" s="6">
        <v>6270228123</v>
      </c>
      <c r="I85" s="6">
        <v>0</v>
      </c>
      <c r="J85" s="6">
        <v>0</v>
      </c>
      <c r="K85" s="6">
        <v>0</v>
      </c>
      <c r="L85" s="6">
        <v>0</v>
      </c>
      <c r="M85" s="13">
        <f t="shared" si="2"/>
        <v>6293320123</v>
      </c>
      <c r="N85" s="13">
        <f t="shared" si="3"/>
        <v>6270228123</v>
      </c>
    </row>
    <row r="86" spans="1:14" x14ac:dyDescent="0.25">
      <c r="A86" s="1">
        <v>84</v>
      </c>
      <c r="B86" s="3" t="s">
        <v>92</v>
      </c>
      <c r="C86" s="6">
        <v>0</v>
      </c>
      <c r="D86" s="6">
        <v>0</v>
      </c>
      <c r="E86" s="6">
        <v>0</v>
      </c>
      <c r="F86" s="6">
        <v>0</v>
      </c>
      <c r="G86" s="6">
        <v>467081600</v>
      </c>
      <c r="H86" s="6">
        <v>458838300</v>
      </c>
      <c r="I86" s="6">
        <v>0</v>
      </c>
      <c r="J86" s="6">
        <v>0</v>
      </c>
      <c r="K86" s="6">
        <v>0</v>
      </c>
      <c r="L86" s="6">
        <v>0</v>
      </c>
      <c r="M86" s="13">
        <f t="shared" si="2"/>
        <v>467081600</v>
      </c>
      <c r="N86" s="13">
        <f t="shared" si="3"/>
        <v>458838300</v>
      </c>
    </row>
    <row r="87" spans="1:14" x14ac:dyDescent="0.25">
      <c r="A87" s="1">
        <v>85</v>
      </c>
      <c r="B87" s="3" t="s">
        <v>93</v>
      </c>
      <c r="C87" s="6">
        <v>0</v>
      </c>
      <c r="D87" s="6">
        <v>0</v>
      </c>
      <c r="E87" s="6">
        <v>0</v>
      </c>
      <c r="F87" s="6">
        <v>0</v>
      </c>
      <c r="G87" s="6">
        <v>1076808417</v>
      </c>
      <c r="H87" s="6">
        <v>1071327000</v>
      </c>
      <c r="I87" s="6">
        <v>0</v>
      </c>
      <c r="J87" s="6">
        <v>0</v>
      </c>
      <c r="K87" s="6">
        <v>0</v>
      </c>
      <c r="L87" s="6">
        <v>0</v>
      </c>
      <c r="M87" s="13">
        <f t="shared" si="2"/>
        <v>1076808417</v>
      </c>
      <c r="N87" s="13">
        <f t="shared" si="3"/>
        <v>1071327000</v>
      </c>
    </row>
    <row r="88" spans="1:14" x14ac:dyDescent="0.25">
      <c r="A88" s="1">
        <v>86</v>
      </c>
      <c r="B88" s="3" t="s">
        <v>94</v>
      </c>
      <c r="C88" s="6">
        <v>0</v>
      </c>
      <c r="D88" s="6">
        <v>0</v>
      </c>
      <c r="E88" s="6">
        <v>0</v>
      </c>
      <c r="F88" s="6">
        <v>0</v>
      </c>
      <c r="G88" s="6">
        <v>685589417</v>
      </c>
      <c r="H88" s="6">
        <v>681904117</v>
      </c>
      <c r="I88" s="6">
        <v>0</v>
      </c>
      <c r="J88" s="6">
        <v>0</v>
      </c>
      <c r="K88" s="6">
        <v>0</v>
      </c>
      <c r="L88" s="6">
        <v>0</v>
      </c>
      <c r="M88" s="13">
        <f t="shared" si="2"/>
        <v>685589417</v>
      </c>
      <c r="N88" s="13">
        <f t="shared" si="3"/>
        <v>681904117</v>
      </c>
    </row>
    <row r="89" spans="1:14" x14ac:dyDescent="0.25">
      <c r="A89" s="1">
        <v>87</v>
      </c>
      <c r="B89" s="3" t="s">
        <v>95</v>
      </c>
      <c r="C89" s="6">
        <v>999203000</v>
      </c>
      <c r="D89" s="6">
        <v>907050500</v>
      </c>
      <c r="E89" s="6">
        <v>0</v>
      </c>
      <c r="F89" s="6">
        <v>0</v>
      </c>
      <c r="G89" s="6">
        <v>6246388681</v>
      </c>
      <c r="H89" s="6">
        <v>5423132012</v>
      </c>
      <c r="I89" s="6">
        <v>0</v>
      </c>
      <c r="J89" s="6">
        <v>0</v>
      </c>
      <c r="K89" s="6">
        <v>0</v>
      </c>
      <c r="L89" s="6">
        <v>0</v>
      </c>
      <c r="M89" s="13">
        <f t="shared" si="2"/>
        <v>7245591681</v>
      </c>
      <c r="N89" s="13">
        <f t="shared" si="3"/>
        <v>6330182512</v>
      </c>
    </row>
    <row r="90" spans="1:14" x14ac:dyDescent="0.25">
      <c r="A90" s="1">
        <v>88</v>
      </c>
      <c r="B90" s="3" t="s">
        <v>96</v>
      </c>
      <c r="C90" s="6">
        <v>0</v>
      </c>
      <c r="D90" s="6">
        <v>0</v>
      </c>
      <c r="E90" s="6">
        <v>0</v>
      </c>
      <c r="F90" s="6">
        <v>0</v>
      </c>
      <c r="G90" s="6">
        <v>312750000</v>
      </c>
      <c r="H90" s="6">
        <v>312121210</v>
      </c>
      <c r="I90" s="6">
        <v>0</v>
      </c>
      <c r="J90" s="6">
        <v>0</v>
      </c>
      <c r="K90" s="6">
        <v>0</v>
      </c>
      <c r="L90" s="6">
        <v>0</v>
      </c>
      <c r="M90" s="13">
        <f t="shared" si="2"/>
        <v>312750000</v>
      </c>
      <c r="N90" s="13">
        <f t="shared" si="3"/>
        <v>312121210</v>
      </c>
    </row>
    <row r="91" spans="1:14" x14ac:dyDescent="0.25">
      <c r="A91" s="1">
        <v>89</v>
      </c>
      <c r="B91" s="3" t="s">
        <v>97</v>
      </c>
      <c r="C91" s="6">
        <v>0</v>
      </c>
      <c r="D91" s="6">
        <v>0</v>
      </c>
      <c r="E91" s="6">
        <v>0</v>
      </c>
      <c r="F91" s="6">
        <v>0</v>
      </c>
      <c r="G91" s="6">
        <v>826050738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13">
        <f t="shared" si="2"/>
        <v>826050738</v>
      </c>
      <c r="N91" s="13">
        <f t="shared" si="3"/>
        <v>0</v>
      </c>
    </row>
    <row r="92" spans="1:14" x14ac:dyDescent="0.25">
      <c r="A92" s="1">
        <v>90</v>
      </c>
      <c r="B92" s="3" t="s">
        <v>98</v>
      </c>
      <c r="C92" s="6">
        <v>2224819875</v>
      </c>
      <c r="D92" s="6">
        <v>2222466725</v>
      </c>
      <c r="E92" s="6">
        <v>0</v>
      </c>
      <c r="F92" s="6">
        <v>0</v>
      </c>
      <c r="G92" s="6">
        <v>2250000000</v>
      </c>
      <c r="H92" s="6">
        <v>1527638162</v>
      </c>
      <c r="I92" s="6">
        <v>0</v>
      </c>
      <c r="J92" s="6">
        <v>0</v>
      </c>
      <c r="K92" s="6">
        <v>0</v>
      </c>
      <c r="L92" s="6">
        <v>0</v>
      </c>
      <c r="M92" s="13">
        <f t="shared" si="2"/>
        <v>4474819875</v>
      </c>
      <c r="N92" s="13">
        <f t="shared" si="3"/>
        <v>3750104887</v>
      </c>
    </row>
    <row r="93" spans="1:14" x14ac:dyDescent="0.25">
      <c r="A93" s="1">
        <v>91</v>
      </c>
      <c r="B93" s="3" t="s">
        <v>99</v>
      </c>
      <c r="C93" s="6">
        <v>244194421</v>
      </c>
      <c r="D93" s="6">
        <v>0</v>
      </c>
      <c r="E93" s="6">
        <v>0</v>
      </c>
      <c r="F93" s="6">
        <v>0</v>
      </c>
      <c r="G93" s="6">
        <v>244195000</v>
      </c>
      <c r="H93" s="6">
        <v>46000000</v>
      </c>
      <c r="I93" s="6">
        <v>0</v>
      </c>
      <c r="J93" s="6">
        <v>0</v>
      </c>
      <c r="K93" s="6">
        <v>0</v>
      </c>
      <c r="L93" s="6">
        <v>0</v>
      </c>
      <c r="M93" s="13">
        <f t="shared" si="2"/>
        <v>488389421</v>
      </c>
      <c r="N93" s="13">
        <f t="shared" si="3"/>
        <v>46000000</v>
      </c>
    </row>
    <row r="94" spans="1:14" x14ac:dyDescent="0.25">
      <c r="A94" s="1">
        <v>92</v>
      </c>
      <c r="B94" s="3" t="s">
        <v>100</v>
      </c>
      <c r="C94" s="6">
        <v>0</v>
      </c>
      <c r="D94" s="6">
        <v>0</v>
      </c>
      <c r="E94" s="6">
        <v>0</v>
      </c>
      <c r="F94" s="6">
        <v>0</v>
      </c>
      <c r="G94" s="6">
        <v>252720478</v>
      </c>
      <c r="H94" s="6">
        <v>251724000</v>
      </c>
      <c r="I94" s="6">
        <v>0</v>
      </c>
      <c r="J94" s="6">
        <v>0</v>
      </c>
      <c r="K94" s="6">
        <v>0</v>
      </c>
      <c r="L94" s="6">
        <v>0</v>
      </c>
      <c r="M94" s="13">
        <f t="shared" si="2"/>
        <v>252720478</v>
      </c>
      <c r="N94" s="13">
        <f t="shared" si="3"/>
        <v>251724000</v>
      </c>
    </row>
    <row r="95" spans="1:14" x14ac:dyDescent="0.25">
      <c r="A95" s="1">
        <v>93</v>
      </c>
      <c r="B95" s="3" t="s">
        <v>101</v>
      </c>
      <c r="C95" s="6">
        <v>0</v>
      </c>
      <c r="D95" s="6">
        <v>0</v>
      </c>
      <c r="E95" s="6">
        <v>0</v>
      </c>
      <c r="F95" s="6">
        <v>0</v>
      </c>
      <c r="G95" s="6">
        <v>254351394</v>
      </c>
      <c r="H95" s="6">
        <v>229302000</v>
      </c>
      <c r="I95" s="6">
        <v>0</v>
      </c>
      <c r="J95" s="6">
        <v>0</v>
      </c>
      <c r="K95" s="6">
        <v>0</v>
      </c>
      <c r="L95" s="6">
        <v>0</v>
      </c>
      <c r="M95" s="13">
        <f t="shared" si="2"/>
        <v>254351394</v>
      </c>
      <c r="N95" s="13">
        <f t="shared" si="3"/>
        <v>229302000</v>
      </c>
    </row>
    <row r="96" spans="1:14" x14ac:dyDescent="0.25">
      <c r="A96" s="1">
        <v>94</v>
      </c>
      <c r="B96" s="3" t="s">
        <v>102</v>
      </c>
      <c r="C96" s="6">
        <v>0</v>
      </c>
      <c r="D96" s="6">
        <v>0</v>
      </c>
      <c r="E96" s="6">
        <v>0</v>
      </c>
      <c r="F96" s="6">
        <v>0</v>
      </c>
      <c r="G96" s="6">
        <v>266898788</v>
      </c>
      <c r="H96" s="6">
        <v>250745950</v>
      </c>
      <c r="I96" s="6">
        <v>0</v>
      </c>
      <c r="J96" s="6">
        <v>0</v>
      </c>
      <c r="K96" s="6">
        <v>0</v>
      </c>
      <c r="L96" s="6">
        <v>0</v>
      </c>
      <c r="M96" s="13">
        <f t="shared" si="2"/>
        <v>266898788</v>
      </c>
      <c r="N96" s="13">
        <f t="shared" si="3"/>
        <v>250745950</v>
      </c>
    </row>
    <row r="97" spans="1:14" x14ac:dyDescent="0.25">
      <c r="A97" s="1">
        <v>95</v>
      </c>
      <c r="B97" s="3" t="s">
        <v>103</v>
      </c>
      <c r="C97" s="6">
        <v>0</v>
      </c>
      <c r="D97" s="6">
        <v>0</v>
      </c>
      <c r="E97" s="6">
        <v>0</v>
      </c>
      <c r="F97" s="6">
        <v>0</v>
      </c>
      <c r="G97" s="6">
        <v>63000000</v>
      </c>
      <c r="H97" s="6">
        <v>58231269</v>
      </c>
      <c r="I97" s="6">
        <v>0</v>
      </c>
      <c r="J97" s="6">
        <v>0</v>
      </c>
      <c r="K97" s="6">
        <v>0</v>
      </c>
      <c r="L97" s="6">
        <v>0</v>
      </c>
      <c r="M97" s="13">
        <f t="shared" si="2"/>
        <v>63000000</v>
      </c>
      <c r="N97" s="13">
        <f t="shared" si="3"/>
        <v>58231269</v>
      </c>
    </row>
    <row r="98" spans="1:14" x14ac:dyDescent="0.25">
      <c r="A98" s="1">
        <v>96</v>
      </c>
      <c r="B98" s="3" t="s">
        <v>104</v>
      </c>
      <c r="C98" s="6">
        <v>0</v>
      </c>
      <c r="D98" s="6">
        <v>0</v>
      </c>
      <c r="E98" s="6">
        <v>0</v>
      </c>
      <c r="F98" s="6">
        <v>0</v>
      </c>
      <c r="G98" s="6">
        <v>360851768</v>
      </c>
      <c r="H98" s="6">
        <v>292330494</v>
      </c>
      <c r="I98" s="6">
        <v>0</v>
      </c>
      <c r="J98" s="6">
        <v>0</v>
      </c>
      <c r="K98" s="6">
        <v>0</v>
      </c>
      <c r="L98" s="6">
        <v>0</v>
      </c>
      <c r="M98" s="13">
        <f t="shared" si="2"/>
        <v>360851768</v>
      </c>
      <c r="N98" s="13">
        <f t="shared" si="3"/>
        <v>292330494</v>
      </c>
    </row>
    <row r="99" spans="1:14" x14ac:dyDescent="0.25">
      <c r="A99" s="1">
        <v>97</v>
      </c>
      <c r="B99" s="3" t="s">
        <v>105</v>
      </c>
      <c r="C99" s="6">
        <v>0</v>
      </c>
      <c r="D99" s="6">
        <v>0</v>
      </c>
      <c r="E99" s="6">
        <v>0</v>
      </c>
      <c r="F99" s="6">
        <v>0</v>
      </c>
      <c r="G99" s="6">
        <v>633069000</v>
      </c>
      <c r="H99" s="6">
        <v>511802000</v>
      </c>
      <c r="I99" s="6">
        <v>0</v>
      </c>
      <c r="J99" s="6">
        <v>0</v>
      </c>
      <c r="K99" s="6">
        <v>0</v>
      </c>
      <c r="L99" s="6">
        <v>0</v>
      </c>
      <c r="M99" s="13">
        <f t="shared" si="2"/>
        <v>633069000</v>
      </c>
      <c r="N99" s="13">
        <f t="shared" si="3"/>
        <v>511802000</v>
      </c>
    </row>
    <row r="100" spans="1:14" x14ac:dyDescent="0.25">
      <c r="A100" s="1">
        <v>98</v>
      </c>
      <c r="B100" s="3" t="s">
        <v>106</v>
      </c>
      <c r="C100" s="6">
        <v>272597000</v>
      </c>
      <c r="D100" s="6">
        <v>225118294</v>
      </c>
      <c r="E100" s="6">
        <v>0</v>
      </c>
      <c r="F100" s="6">
        <v>0</v>
      </c>
      <c r="G100" s="6">
        <v>371290646</v>
      </c>
      <c r="H100" s="6">
        <v>366535749</v>
      </c>
      <c r="I100" s="6">
        <v>0</v>
      </c>
      <c r="J100" s="6">
        <v>0</v>
      </c>
      <c r="K100" s="6">
        <v>0</v>
      </c>
      <c r="L100" s="6">
        <v>0</v>
      </c>
      <c r="M100" s="13">
        <f t="shared" si="2"/>
        <v>643887646</v>
      </c>
      <c r="N100" s="13">
        <f t="shared" si="3"/>
        <v>591654043</v>
      </c>
    </row>
    <row r="101" spans="1:14" x14ac:dyDescent="0.25">
      <c r="A101" s="1">
        <v>99</v>
      </c>
      <c r="B101" s="3" t="s">
        <v>107</v>
      </c>
      <c r="C101" s="6">
        <v>1429875810</v>
      </c>
      <c r="D101" s="6">
        <v>970124190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13">
        <f t="shared" si="2"/>
        <v>1429875810</v>
      </c>
      <c r="N101" s="13">
        <f t="shared" si="3"/>
        <v>970124190</v>
      </c>
    </row>
    <row r="102" spans="1:14" x14ac:dyDescent="0.25">
      <c r="A102" s="1">
        <v>100</v>
      </c>
      <c r="B102" s="3" t="s">
        <v>108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13">
        <f t="shared" si="2"/>
        <v>0</v>
      </c>
      <c r="N102" s="13">
        <f t="shared" si="3"/>
        <v>0</v>
      </c>
    </row>
    <row r="103" spans="1:14" x14ac:dyDescent="0.25">
      <c r="A103" s="1">
        <v>101</v>
      </c>
      <c r="B103" s="3" t="s">
        <v>109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13">
        <f t="shared" si="2"/>
        <v>0</v>
      </c>
      <c r="N103" s="13">
        <f t="shared" si="3"/>
        <v>0</v>
      </c>
    </row>
    <row r="104" spans="1:14" x14ac:dyDescent="0.25">
      <c r="A104" s="1">
        <v>102</v>
      </c>
      <c r="B104" s="3" t="s">
        <v>110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13">
        <f t="shared" si="2"/>
        <v>0</v>
      </c>
      <c r="N104" s="13">
        <f t="shared" si="3"/>
        <v>0</v>
      </c>
    </row>
    <row r="105" spans="1:14" x14ac:dyDescent="0.25">
      <c r="A105" s="1">
        <v>103</v>
      </c>
      <c r="B105" s="3" t="s">
        <v>111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162063000</v>
      </c>
      <c r="J105" s="6">
        <v>146042300</v>
      </c>
      <c r="K105" s="6">
        <v>0</v>
      </c>
      <c r="L105" s="6">
        <v>0</v>
      </c>
      <c r="M105" s="13">
        <f t="shared" si="2"/>
        <v>162063000</v>
      </c>
      <c r="N105" s="13">
        <f t="shared" si="3"/>
        <v>146042300</v>
      </c>
    </row>
    <row r="106" spans="1:14" x14ac:dyDescent="0.25">
      <c r="A106" s="1">
        <v>104</v>
      </c>
      <c r="B106" s="3" t="s">
        <v>112</v>
      </c>
      <c r="C106" s="6">
        <v>0</v>
      </c>
      <c r="D106" s="6">
        <v>0</v>
      </c>
      <c r="E106" s="6">
        <v>0</v>
      </c>
      <c r="F106" s="6">
        <v>0</v>
      </c>
      <c r="G106" s="6">
        <v>162063000</v>
      </c>
      <c r="H106" s="6">
        <v>147190000</v>
      </c>
      <c r="I106" s="6">
        <v>0</v>
      </c>
      <c r="J106" s="6">
        <v>0</v>
      </c>
      <c r="K106" s="6">
        <v>0</v>
      </c>
      <c r="L106" s="6">
        <v>0</v>
      </c>
      <c r="M106" s="13">
        <f t="shared" si="2"/>
        <v>162063000</v>
      </c>
      <c r="N106" s="13">
        <f t="shared" si="3"/>
        <v>147190000</v>
      </c>
    </row>
    <row r="107" spans="1:14" x14ac:dyDescent="0.25">
      <c r="A107" s="1">
        <v>105</v>
      </c>
      <c r="B107" s="3" t="s">
        <v>113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13">
        <f t="shared" si="2"/>
        <v>0</v>
      </c>
      <c r="N107" s="13">
        <f t="shared" si="3"/>
        <v>0</v>
      </c>
    </row>
    <row r="108" spans="1:14" x14ac:dyDescent="0.25">
      <c r="A108" s="1">
        <v>106</v>
      </c>
      <c r="B108" s="3" t="s">
        <v>114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13">
        <f t="shared" si="2"/>
        <v>0</v>
      </c>
      <c r="N108" s="13">
        <f t="shared" si="3"/>
        <v>0</v>
      </c>
    </row>
    <row r="109" spans="1:14" x14ac:dyDescent="0.25">
      <c r="A109" s="1">
        <v>107</v>
      </c>
      <c r="B109" s="3" t="s">
        <v>115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13">
        <f t="shared" si="2"/>
        <v>0</v>
      </c>
      <c r="N109" s="13">
        <f t="shared" si="3"/>
        <v>0</v>
      </c>
    </row>
    <row r="110" spans="1:14" x14ac:dyDescent="0.25">
      <c r="A110" s="1">
        <v>108</v>
      </c>
      <c r="B110" s="3" t="s">
        <v>116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13">
        <f t="shared" si="2"/>
        <v>0</v>
      </c>
      <c r="N110" s="13">
        <f t="shared" si="3"/>
        <v>0</v>
      </c>
    </row>
    <row r="111" spans="1:14" x14ac:dyDescent="0.25">
      <c r="A111" s="1">
        <v>109</v>
      </c>
      <c r="B111" s="3" t="s">
        <v>117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13">
        <f t="shared" si="2"/>
        <v>0</v>
      </c>
      <c r="N111" s="13">
        <f t="shared" si="3"/>
        <v>0</v>
      </c>
    </row>
    <row r="112" spans="1:14" x14ac:dyDescent="0.25">
      <c r="A112" s="1">
        <v>110</v>
      </c>
      <c r="B112" s="3" t="s">
        <v>118</v>
      </c>
      <c r="C112" s="6">
        <v>0</v>
      </c>
      <c r="D112" s="6">
        <v>0</v>
      </c>
      <c r="E112" s="6">
        <v>0</v>
      </c>
      <c r="F112" s="6">
        <v>0</v>
      </c>
      <c r="G112" s="6">
        <v>162063000</v>
      </c>
      <c r="H112" s="6">
        <v>81031500</v>
      </c>
      <c r="I112" s="6">
        <v>0</v>
      </c>
      <c r="J112" s="6">
        <v>0</v>
      </c>
      <c r="K112" s="6">
        <v>0</v>
      </c>
      <c r="L112" s="6">
        <v>0</v>
      </c>
      <c r="M112" s="13">
        <f t="shared" si="2"/>
        <v>162063000</v>
      </c>
      <c r="N112" s="13">
        <f t="shared" si="3"/>
        <v>81031500</v>
      </c>
    </row>
    <row r="113" spans="1:14" x14ac:dyDescent="0.25">
      <c r="A113" s="1">
        <v>111</v>
      </c>
      <c r="B113" s="3" t="s">
        <v>119</v>
      </c>
      <c r="C113" s="6">
        <v>0</v>
      </c>
      <c r="D113" s="6">
        <v>0</v>
      </c>
      <c r="E113" s="6">
        <v>0</v>
      </c>
      <c r="F113" s="6">
        <v>0</v>
      </c>
      <c r="G113" s="6">
        <v>384731021</v>
      </c>
      <c r="H113" s="6">
        <v>287911815</v>
      </c>
      <c r="I113" s="6">
        <v>0</v>
      </c>
      <c r="J113" s="6">
        <v>0</v>
      </c>
      <c r="K113" s="6">
        <v>0</v>
      </c>
      <c r="L113" s="6">
        <v>0</v>
      </c>
      <c r="M113" s="13">
        <f t="shared" si="2"/>
        <v>384731021</v>
      </c>
      <c r="N113" s="13">
        <f t="shared" si="3"/>
        <v>287911815</v>
      </c>
    </row>
    <row r="114" spans="1:14" x14ac:dyDescent="0.25">
      <c r="A114" s="1">
        <v>112</v>
      </c>
      <c r="B114" s="3" t="s">
        <v>120</v>
      </c>
      <c r="C114" s="6">
        <v>430002000</v>
      </c>
      <c r="D114" s="6">
        <v>425050000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13">
        <f t="shared" si="2"/>
        <v>430002000</v>
      </c>
      <c r="N114" s="13">
        <f t="shared" si="3"/>
        <v>425050000</v>
      </c>
    </row>
    <row r="115" spans="1:14" x14ac:dyDescent="0.25">
      <c r="A115" s="1">
        <v>113</v>
      </c>
      <c r="B115" s="3" t="s">
        <v>121</v>
      </c>
      <c r="C115" s="6">
        <v>1695000000</v>
      </c>
      <c r="D115" s="6">
        <v>1041750000</v>
      </c>
      <c r="E115" s="6">
        <v>0</v>
      </c>
      <c r="F115" s="6">
        <v>0</v>
      </c>
      <c r="G115" s="6">
        <v>4758432000</v>
      </c>
      <c r="H115" s="6">
        <v>4758432000</v>
      </c>
      <c r="I115" s="6">
        <v>0</v>
      </c>
      <c r="J115" s="6">
        <v>0</v>
      </c>
      <c r="K115" s="6">
        <v>0</v>
      </c>
      <c r="L115" s="6">
        <v>0</v>
      </c>
      <c r="M115" s="13">
        <f t="shared" si="2"/>
        <v>6453432000</v>
      </c>
      <c r="N115" s="13">
        <f t="shared" si="3"/>
        <v>5800182000</v>
      </c>
    </row>
    <row r="116" spans="1:14" x14ac:dyDescent="0.25">
      <c r="A116" s="1">
        <v>114</v>
      </c>
      <c r="B116" s="3" t="s">
        <v>122</v>
      </c>
      <c r="C116" s="6">
        <v>0</v>
      </c>
      <c r="D116" s="6">
        <v>0</v>
      </c>
      <c r="E116" s="6">
        <v>0</v>
      </c>
      <c r="F116" s="6">
        <v>0</v>
      </c>
      <c r="G116" s="6">
        <v>162063000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13">
        <f t="shared" si="2"/>
        <v>162063000</v>
      </c>
      <c r="N116" s="13">
        <f t="shared" si="3"/>
        <v>0</v>
      </c>
    </row>
    <row r="117" spans="1:14" x14ac:dyDescent="0.25">
      <c r="A117" s="1">
        <v>115</v>
      </c>
      <c r="B117" s="3" t="s">
        <v>123</v>
      </c>
      <c r="C117" s="6">
        <v>0</v>
      </c>
      <c r="D117" s="6">
        <v>0</v>
      </c>
      <c r="E117" s="6">
        <v>0</v>
      </c>
      <c r="F117" s="6">
        <v>0</v>
      </c>
      <c r="G117" s="6">
        <v>202247900</v>
      </c>
      <c r="H117" s="6">
        <v>189347900</v>
      </c>
      <c r="I117" s="6">
        <v>0</v>
      </c>
      <c r="J117" s="6">
        <v>0</v>
      </c>
      <c r="K117" s="6">
        <v>0</v>
      </c>
      <c r="L117" s="6">
        <v>0</v>
      </c>
      <c r="M117" s="13">
        <f t="shared" si="2"/>
        <v>202247900</v>
      </c>
      <c r="N117" s="13">
        <f t="shared" si="3"/>
        <v>189347900</v>
      </c>
    </row>
    <row r="118" spans="1:14" x14ac:dyDescent="0.25">
      <c r="A118" s="1">
        <v>116</v>
      </c>
      <c r="B118" s="3" t="s">
        <v>124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13">
        <f t="shared" si="2"/>
        <v>0</v>
      </c>
      <c r="N118" s="13">
        <f t="shared" si="3"/>
        <v>0</v>
      </c>
    </row>
    <row r="119" spans="1:14" x14ac:dyDescent="0.25">
      <c r="A119" s="1">
        <v>117</v>
      </c>
      <c r="B119" s="3" t="s">
        <v>125</v>
      </c>
      <c r="C119" s="6">
        <v>1403810000</v>
      </c>
      <c r="D119" s="6">
        <v>883195100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13">
        <f t="shared" si="2"/>
        <v>1403810000</v>
      </c>
      <c r="N119" s="13">
        <f t="shared" si="3"/>
        <v>883195100</v>
      </c>
    </row>
    <row r="120" spans="1:14" x14ac:dyDescent="0.25">
      <c r="A120" s="1">
        <v>118</v>
      </c>
      <c r="B120" s="3" t="s">
        <v>126</v>
      </c>
      <c r="C120" s="6">
        <v>1075951000</v>
      </c>
      <c r="D120" s="6">
        <v>1066921998</v>
      </c>
      <c r="E120" s="6">
        <v>200000000</v>
      </c>
      <c r="F120" s="6">
        <v>193334659</v>
      </c>
      <c r="G120" s="6">
        <v>2614800000</v>
      </c>
      <c r="H120" s="6">
        <v>2610827500</v>
      </c>
      <c r="I120" s="6">
        <v>0</v>
      </c>
      <c r="J120" s="6">
        <v>0</v>
      </c>
      <c r="K120" s="6">
        <v>0</v>
      </c>
      <c r="L120" s="6">
        <v>0</v>
      </c>
      <c r="M120" s="13">
        <f t="shared" si="2"/>
        <v>3890751000</v>
      </c>
      <c r="N120" s="13">
        <f t="shared" si="3"/>
        <v>3871084157</v>
      </c>
    </row>
    <row r="121" spans="1:14" x14ac:dyDescent="0.25">
      <c r="A121" s="1">
        <v>119</v>
      </c>
      <c r="B121" s="3" t="s">
        <v>127</v>
      </c>
      <c r="C121" s="6">
        <v>159891000</v>
      </c>
      <c r="D121" s="6">
        <v>157602000</v>
      </c>
      <c r="E121" s="6">
        <v>0</v>
      </c>
      <c r="F121" s="6">
        <v>0</v>
      </c>
      <c r="G121" s="6">
        <v>161385087</v>
      </c>
      <c r="H121" s="6">
        <v>160148000</v>
      </c>
      <c r="I121" s="6">
        <v>0</v>
      </c>
      <c r="J121" s="6">
        <v>0</v>
      </c>
      <c r="K121" s="6">
        <v>0</v>
      </c>
      <c r="L121" s="6">
        <v>0</v>
      </c>
      <c r="M121" s="13">
        <f t="shared" si="2"/>
        <v>321276087</v>
      </c>
      <c r="N121" s="13">
        <f t="shared" si="3"/>
        <v>317750000</v>
      </c>
    </row>
    <row r="122" spans="1:14" x14ac:dyDescent="0.25">
      <c r="A122" s="1">
        <v>120</v>
      </c>
      <c r="B122" s="3" t="s">
        <v>128</v>
      </c>
      <c r="C122" s="6">
        <v>414914975</v>
      </c>
      <c r="D122" s="6">
        <v>239887000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13">
        <f t="shared" si="2"/>
        <v>414914975</v>
      </c>
      <c r="N122" s="13">
        <f t="shared" si="3"/>
        <v>239887000</v>
      </c>
    </row>
    <row r="123" spans="1:14" x14ac:dyDescent="0.25">
      <c r="A123" s="1">
        <v>121</v>
      </c>
      <c r="B123" s="3" t="s">
        <v>129</v>
      </c>
      <c r="C123" s="6">
        <v>332065000</v>
      </c>
      <c r="D123" s="6">
        <v>315909400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13">
        <f t="shared" si="2"/>
        <v>332065000</v>
      </c>
      <c r="N123" s="13">
        <f t="shared" si="3"/>
        <v>315909400</v>
      </c>
    </row>
    <row r="124" spans="1:14" x14ac:dyDescent="0.25">
      <c r="A124" s="1">
        <v>122</v>
      </c>
      <c r="B124" s="3" t="s">
        <v>130</v>
      </c>
      <c r="C124" s="6">
        <v>498986500</v>
      </c>
      <c r="D124" s="6">
        <v>493986500</v>
      </c>
      <c r="E124" s="6">
        <v>0</v>
      </c>
      <c r="F124" s="6">
        <v>0</v>
      </c>
      <c r="G124" s="6">
        <v>498986500</v>
      </c>
      <c r="H124" s="6">
        <v>420928920</v>
      </c>
      <c r="I124" s="6">
        <v>0</v>
      </c>
      <c r="J124" s="6">
        <v>0</v>
      </c>
      <c r="K124" s="6">
        <v>0</v>
      </c>
      <c r="L124" s="6">
        <v>0</v>
      </c>
      <c r="M124" s="13">
        <f t="shared" si="2"/>
        <v>997973000</v>
      </c>
      <c r="N124" s="13">
        <f t="shared" si="3"/>
        <v>914915420</v>
      </c>
    </row>
    <row r="125" spans="1:14" x14ac:dyDescent="0.25">
      <c r="A125" s="1">
        <v>123</v>
      </c>
      <c r="B125" s="3" t="s">
        <v>131</v>
      </c>
      <c r="C125" s="6">
        <v>270511500</v>
      </c>
      <c r="D125" s="6">
        <v>267997000</v>
      </c>
      <c r="E125" s="6">
        <v>0</v>
      </c>
      <c r="F125" s="6">
        <v>0</v>
      </c>
      <c r="G125" s="6">
        <v>270511500</v>
      </c>
      <c r="H125" s="6">
        <v>270511500</v>
      </c>
      <c r="I125" s="6">
        <v>0</v>
      </c>
      <c r="J125" s="6">
        <v>0</v>
      </c>
      <c r="K125" s="6">
        <v>0</v>
      </c>
      <c r="L125" s="6">
        <v>0</v>
      </c>
      <c r="M125" s="13">
        <f t="shared" si="2"/>
        <v>541023000</v>
      </c>
      <c r="N125" s="13">
        <f t="shared" si="3"/>
        <v>538508500</v>
      </c>
    </row>
    <row r="126" spans="1:14" x14ac:dyDescent="0.25">
      <c r="A126" s="1">
        <v>124</v>
      </c>
      <c r="B126" s="3" t="s">
        <v>132</v>
      </c>
      <c r="C126" s="6">
        <v>0</v>
      </c>
      <c r="D126" s="6">
        <v>0</v>
      </c>
      <c r="E126" s="6">
        <v>0</v>
      </c>
      <c r="F126" s="6">
        <v>0</v>
      </c>
      <c r="G126" s="6">
        <v>345000000</v>
      </c>
      <c r="H126" s="6">
        <v>278897000</v>
      </c>
      <c r="I126" s="6">
        <v>0</v>
      </c>
      <c r="J126" s="6">
        <v>0</v>
      </c>
      <c r="K126" s="6">
        <v>0</v>
      </c>
      <c r="L126" s="6">
        <v>0</v>
      </c>
      <c r="M126" s="13">
        <f t="shared" si="2"/>
        <v>345000000</v>
      </c>
      <c r="N126" s="13">
        <f t="shared" si="3"/>
        <v>278897000</v>
      </c>
    </row>
    <row r="127" spans="1:14" x14ac:dyDescent="0.25">
      <c r="A127" s="1">
        <v>125</v>
      </c>
      <c r="B127" s="3" t="s">
        <v>133</v>
      </c>
      <c r="C127" s="6">
        <v>125000000</v>
      </c>
      <c r="D127" s="6">
        <v>124270000</v>
      </c>
      <c r="E127" s="6">
        <v>0</v>
      </c>
      <c r="F127" s="6">
        <v>0</v>
      </c>
      <c r="G127" s="6">
        <v>125000000</v>
      </c>
      <c r="H127" s="6">
        <v>122700000</v>
      </c>
      <c r="I127" s="6">
        <v>0</v>
      </c>
      <c r="J127" s="6">
        <v>0</v>
      </c>
      <c r="K127" s="6">
        <v>0</v>
      </c>
      <c r="L127" s="6">
        <v>0</v>
      </c>
      <c r="M127" s="13">
        <f t="shared" si="2"/>
        <v>250000000</v>
      </c>
      <c r="N127" s="13">
        <f t="shared" si="3"/>
        <v>246970000</v>
      </c>
    </row>
    <row r="128" spans="1:14" x14ac:dyDescent="0.25">
      <c r="A128" s="1">
        <v>126</v>
      </c>
      <c r="B128" s="3" t="s">
        <v>134</v>
      </c>
      <c r="C128" s="6">
        <v>829824800</v>
      </c>
      <c r="D128" s="6">
        <v>454133925</v>
      </c>
      <c r="E128" s="6">
        <v>0</v>
      </c>
      <c r="F128" s="6">
        <v>0</v>
      </c>
      <c r="G128" s="6">
        <v>375690875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13">
        <f t="shared" si="2"/>
        <v>1205515675</v>
      </c>
      <c r="N128" s="13">
        <f t="shared" si="3"/>
        <v>454133925</v>
      </c>
    </row>
    <row r="129" spans="1:14" x14ac:dyDescent="0.25">
      <c r="A129" s="1">
        <v>127</v>
      </c>
      <c r="B129" s="3" t="s">
        <v>135</v>
      </c>
      <c r="C129" s="6">
        <v>188203000</v>
      </c>
      <c r="D129" s="6">
        <v>184047000</v>
      </c>
      <c r="E129" s="6">
        <v>0</v>
      </c>
      <c r="F129" s="6">
        <v>0</v>
      </c>
      <c r="G129" s="6">
        <v>130000000</v>
      </c>
      <c r="H129" s="6">
        <v>126400000</v>
      </c>
      <c r="I129" s="6">
        <v>0</v>
      </c>
      <c r="J129" s="6">
        <v>0</v>
      </c>
      <c r="K129" s="6">
        <v>0</v>
      </c>
      <c r="L129" s="6">
        <v>0</v>
      </c>
      <c r="M129" s="13">
        <f t="shared" si="2"/>
        <v>318203000</v>
      </c>
      <c r="N129" s="13">
        <f t="shared" si="3"/>
        <v>310447000</v>
      </c>
    </row>
    <row r="130" spans="1:14" x14ac:dyDescent="0.25">
      <c r="A130" s="1">
        <v>128</v>
      </c>
      <c r="B130" s="3" t="s">
        <v>136</v>
      </c>
      <c r="C130" s="6">
        <v>233709500</v>
      </c>
      <c r="D130" s="6">
        <v>233709500</v>
      </c>
      <c r="E130" s="6">
        <v>0</v>
      </c>
      <c r="F130" s="6">
        <v>0</v>
      </c>
      <c r="G130" s="6">
        <v>233709500</v>
      </c>
      <c r="H130" s="6">
        <v>233709500</v>
      </c>
      <c r="I130" s="6">
        <v>0</v>
      </c>
      <c r="J130" s="6">
        <v>0</v>
      </c>
      <c r="K130" s="6">
        <v>0</v>
      </c>
      <c r="L130" s="6">
        <v>0</v>
      </c>
      <c r="M130" s="13">
        <f t="shared" si="2"/>
        <v>467419000</v>
      </c>
      <c r="N130" s="13">
        <f t="shared" si="3"/>
        <v>467419000</v>
      </c>
    </row>
    <row r="131" spans="1:14" x14ac:dyDescent="0.25">
      <c r="A131" s="1">
        <v>129</v>
      </c>
      <c r="B131" s="3" t="s">
        <v>137</v>
      </c>
      <c r="C131" s="6">
        <v>310468832</v>
      </c>
      <c r="D131" s="6">
        <v>306281282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13">
        <f t="shared" si="2"/>
        <v>310468832</v>
      </c>
      <c r="N131" s="13">
        <f t="shared" si="3"/>
        <v>306281282</v>
      </c>
    </row>
    <row r="132" spans="1:14" x14ac:dyDescent="0.25">
      <c r="A132" s="1">
        <v>130</v>
      </c>
      <c r="B132" s="3" t="s">
        <v>138</v>
      </c>
      <c r="C132" s="6">
        <v>273728205</v>
      </c>
      <c r="D132" s="6">
        <v>200020000</v>
      </c>
      <c r="E132" s="6">
        <v>0</v>
      </c>
      <c r="F132" s="6">
        <v>0</v>
      </c>
      <c r="G132" s="6">
        <v>273728205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13">
        <f t="shared" ref="M132:M195" si="4">K132+I132+G132+E132+C132</f>
        <v>547456410</v>
      </c>
      <c r="N132" s="13">
        <f t="shared" ref="N132:N195" si="5">L132+J132+H132+F132+D132</f>
        <v>200020000</v>
      </c>
    </row>
    <row r="133" spans="1:14" x14ac:dyDescent="0.25">
      <c r="A133" s="1">
        <v>131</v>
      </c>
      <c r="B133" s="3" t="s">
        <v>139</v>
      </c>
      <c r="C133" s="6">
        <v>200000000</v>
      </c>
      <c r="D133" s="6">
        <v>195965000</v>
      </c>
      <c r="E133" s="6">
        <v>0</v>
      </c>
      <c r="F133" s="6">
        <v>0</v>
      </c>
      <c r="G133" s="6">
        <v>644897208</v>
      </c>
      <c r="H133" s="6">
        <v>644897208</v>
      </c>
      <c r="I133" s="6">
        <v>0</v>
      </c>
      <c r="J133" s="6">
        <v>0</v>
      </c>
      <c r="K133" s="6">
        <v>0</v>
      </c>
      <c r="L133" s="6">
        <v>0</v>
      </c>
      <c r="M133" s="13">
        <f t="shared" si="4"/>
        <v>844897208</v>
      </c>
      <c r="N133" s="13">
        <f t="shared" si="5"/>
        <v>840862208</v>
      </c>
    </row>
    <row r="134" spans="1:14" x14ac:dyDescent="0.25">
      <c r="A134" s="1">
        <v>132</v>
      </c>
      <c r="B134" s="3" t="s">
        <v>140</v>
      </c>
      <c r="C134" s="6">
        <v>122888330</v>
      </c>
      <c r="D134" s="6">
        <v>122023000</v>
      </c>
      <c r="E134" s="6">
        <v>0</v>
      </c>
      <c r="F134" s="6">
        <v>0</v>
      </c>
      <c r="G134" s="6">
        <v>123246994</v>
      </c>
      <c r="H134" s="6">
        <v>88185100</v>
      </c>
      <c r="I134" s="6">
        <v>0</v>
      </c>
      <c r="J134" s="6">
        <v>0</v>
      </c>
      <c r="K134" s="6">
        <v>0</v>
      </c>
      <c r="L134" s="6">
        <v>0</v>
      </c>
      <c r="M134" s="13">
        <f t="shared" si="4"/>
        <v>246135324</v>
      </c>
      <c r="N134" s="13">
        <f t="shared" si="5"/>
        <v>210208100</v>
      </c>
    </row>
    <row r="135" spans="1:14" x14ac:dyDescent="0.25">
      <c r="A135" s="1">
        <v>133</v>
      </c>
      <c r="B135" s="3" t="s">
        <v>141</v>
      </c>
      <c r="C135" s="6">
        <v>7796620000</v>
      </c>
      <c r="D135" s="6">
        <v>7690994599</v>
      </c>
      <c r="E135" s="6">
        <v>0</v>
      </c>
      <c r="F135" s="6">
        <v>0</v>
      </c>
      <c r="G135" s="6">
        <v>169046459203</v>
      </c>
      <c r="H135" s="6">
        <v>57089518038</v>
      </c>
      <c r="I135" s="6">
        <v>0</v>
      </c>
      <c r="J135" s="6">
        <v>0</v>
      </c>
      <c r="K135" s="6">
        <v>0</v>
      </c>
      <c r="L135" s="6">
        <v>0</v>
      </c>
      <c r="M135" s="13">
        <f t="shared" si="4"/>
        <v>176843079203</v>
      </c>
      <c r="N135" s="13">
        <f t="shared" si="5"/>
        <v>64780512637</v>
      </c>
    </row>
    <row r="136" spans="1:14" x14ac:dyDescent="0.25">
      <c r="A136" s="1">
        <v>134</v>
      </c>
      <c r="B136" s="3" t="s">
        <v>142</v>
      </c>
      <c r="C136" s="6">
        <v>967400000</v>
      </c>
      <c r="D136" s="6">
        <v>894640166</v>
      </c>
      <c r="E136" s="6">
        <v>270000000</v>
      </c>
      <c r="F136" s="6">
        <v>270000000</v>
      </c>
      <c r="G136" s="6">
        <v>11194664930</v>
      </c>
      <c r="H136" s="6">
        <v>10797092009</v>
      </c>
      <c r="I136" s="6">
        <v>200000000</v>
      </c>
      <c r="J136" s="6">
        <v>161712800</v>
      </c>
      <c r="K136" s="6">
        <v>150000000</v>
      </c>
      <c r="L136" s="6">
        <v>0</v>
      </c>
      <c r="M136" s="13">
        <f t="shared" si="4"/>
        <v>12782064930</v>
      </c>
      <c r="N136" s="13">
        <f t="shared" si="5"/>
        <v>12123444975</v>
      </c>
    </row>
    <row r="137" spans="1:14" x14ac:dyDescent="0.25">
      <c r="A137" s="1">
        <v>135</v>
      </c>
      <c r="B137" s="3" t="s">
        <v>143</v>
      </c>
      <c r="C137" s="6">
        <v>0</v>
      </c>
      <c r="D137" s="6">
        <v>0</v>
      </c>
      <c r="E137" s="6">
        <v>0</v>
      </c>
      <c r="F137" s="6">
        <v>0</v>
      </c>
      <c r="G137" s="6">
        <v>5046191498</v>
      </c>
      <c r="H137" s="6">
        <v>5034585257</v>
      </c>
      <c r="I137" s="6">
        <v>0</v>
      </c>
      <c r="J137" s="6">
        <v>0</v>
      </c>
      <c r="K137" s="6">
        <v>0</v>
      </c>
      <c r="L137" s="6">
        <v>0</v>
      </c>
      <c r="M137" s="13">
        <f t="shared" si="4"/>
        <v>5046191498</v>
      </c>
      <c r="N137" s="13">
        <f t="shared" si="5"/>
        <v>5034585257</v>
      </c>
    </row>
    <row r="138" spans="1:14" x14ac:dyDescent="0.25">
      <c r="A138" s="1">
        <v>136</v>
      </c>
      <c r="B138" s="3" t="s">
        <v>144</v>
      </c>
      <c r="C138" s="6">
        <v>0</v>
      </c>
      <c r="D138" s="6">
        <v>0</v>
      </c>
      <c r="E138" s="6">
        <v>0</v>
      </c>
      <c r="F138" s="6">
        <v>0</v>
      </c>
      <c r="G138" s="6">
        <v>4445862000</v>
      </c>
      <c r="H138" s="6">
        <v>4097475418</v>
      </c>
      <c r="I138" s="6">
        <v>461913000</v>
      </c>
      <c r="J138" s="6">
        <v>454081000</v>
      </c>
      <c r="K138" s="6">
        <v>0</v>
      </c>
      <c r="L138" s="6">
        <v>0</v>
      </c>
      <c r="M138" s="13">
        <f t="shared" si="4"/>
        <v>4907775000</v>
      </c>
      <c r="N138" s="13">
        <f t="shared" si="5"/>
        <v>4551556418</v>
      </c>
    </row>
    <row r="139" spans="1:14" x14ac:dyDescent="0.25">
      <c r="A139" s="1">
        <v>137</v>
      </c>
      <c r="B139" s="3" t="s">
        <v>145</v>
      </c>
      <c r="C139" s="6">
        <v>100000000</v>
      </c>
      <c r="D139" s="6">
        <v>91119375</v>
      </c>
      <c r="E139" s="6">
        <v>0</v>
      </c>
      <c r="F139" s="6">
        <v>0</v>
      </c>
      <c r="G139" s="6">
        <v>6278175028</v>
      </c>
      <c r="H139" s="6">
        <v>5990074028</v>
      </c>
      <c r="I139" s="6">
        <v>200000000</v>
      </c>
      <c r="J139" s="6">
        <v>200000000</v>
      </c>
      <c r="K139" s="6">
        <v>100000000</v>
      </c>
      <c r="L139" s="6">
        <v>100000000</v>
      </c>
      <c r="M139" s="13">
        <f t="shared" si="4"/>
        <v>6678175028</v>
      </c>
      <c r="N139" s="13">
        <f t="shared" si="5"/>
        <v>6381193403</v>
      </c>
    </row>
    <row r="140" spans="1:14" x14ac:dyDescent="0.25">
      <c r="A140" s="1">
        <v>138</v>
      </c>
      <c r="B140" s="3" t="s">
        <v>146</v>
      </c>
      <c r="C140" s="6">
        <v>0</v>
      </c>
      <c r="D140" s="6">
        <v>0</v>
      </c>
      <c r="E140" s="6">
        <v>0</v>
      </c>
      <c r="F140" s="6">
        <v>0</v>
      </c>
      <c r="G140" s="6">
        <v>4621396000</v>
      </c>
      <c r="H140" s="6">
        <v>3940588958</v>
      </c>
      <c r="I140" s="6">
        <v>0</v>
      </c>
      <c r="J140" s="6">
        <v>0</v>
      </c>
      <c r="K140" s="6">
        <v>0</v>
      </c>
      <c r="L140" s="6">
        <v>0</v>
      </c>
      <c r="M140" s="13">
        <f t="shared" si="4"/>
        <v>4621396000</v>
      </c>
      <c r="N140" s="13">
        <f t="shared" si="5"/>
        <v>3940588958</v>
      </c>
    </row>
    <row r="141" spans="1:14" x14ac:dyDescent="0.25">
      <c r="A141" s="1">
        <v>139</v>
      </c>
      <c r="B141" s="3" t="s">
        <v>147</v>
      </c>
      <c r="C141" s="6">
        <v>0</v>
      </c>
      <c r="D141" s="6">
        <v>0</v>
      </c>
      <c r="E141" s="6">
        <v>0</v>
      </c>
      <c r="F141" s="6">
        <v>0</v>
      </c>
      <c r="G141" s="6">
        <v>4785089368</v>
      </c>
      <c r="H141" s="6">
        <v>3994482120</v>
      </c>
      <c r="I141" s="6">
        <v>0</v>
      </c>
      <c r="J141" s="6">
        <v>0</v>
      </c>
      <c r="K141" s="6">
        <v>455000000</v>
      </c>
      <c r="L141" s="6">
        <v>421350000</v>
      </c>
      <c r="M141" s="13">
        <f t="shared" si="4"/>
        <v>5240089368</v>
      </c>
      <c r="N141" s="13">
        <f t="shared" si="5"/>
        <v>4415832120</v>
      </c>
    </row>
    <row r="142" spans="1:14" x14ac:dyDescent="0.25">
      <c r="A142" s="1">
        <v>140</v>
      </c>
      <c r="B142" s="3" t="s">
        <v>148</v>
      </c>
      <c r="C142" s="6">
        <v>2650000000</v>
      </c>
      <c r="D142" s="6">
        <v>2571911480</v>
      </c>
      <c r="E142" s="6">
        <v>0</v>
      </c>
      <c r="F142" s="6">
        <v>0</v>
      </c>
      <c r="G142" s="6">
        <v>23070902000</v>
      </c>
      <c r="H142" s="6">
        <v>20475446481</v>
      </c>
      <c r="I142" s="6">
        <v>0</v>
      </c>
      <c r="J142" s="6">
        <v>0</v>
      </c>
      <c r="K142" s="6">
        <v>0</v>
      </c>
      <c r="L142" s="6">
        <v>0</v>
      </c>
      <c r="M142" s="13">
        <f t="shared" si="4"/>
        <v>25720902000</v>
      </c>
      <c r="N142" s="13">
        <f t="shared" si="5"/>
        <v>23047357961</v>
      </c>
    </row>
    <row r="143" spans="1:14" x14ac:dyDescent="0.25">
      <c r="A143" s="1">
        <v>141</v>
      </c>
      <c r="B143" s="3" t="s">
        <v>149</v>
      </c>
      <c r="C143" s="6">
        <v>0</v>
      </c>
      <c r="D143" s="6">
        <v>0</v>
      </c>
      <c r="E143" s="6">
        <v>0</v>
      </c>
      <c r="F143" s="6">
        <v>0</v>
      </c>
      <c r="G143" s="6">
        <v>4336185000</v>
      </c>
      <c r="H143" s="6">
        <v>4336185000</v>
      </c>
      <c r="I143" s="6">
        <v>0</v>
      </c>
      <c r="J143" s="6">
        <v>0</v>
      </c>
      <c r="K143" s="6">
        <v>0</v>
      </c>
      <c r="L143" s="6">
        <v>0</v>
      </c>
      <c r="M143" s="13">
        <f t="shared" si="4"/>
        <v>4336185000</v>
      </c>
      <c r="N143" s="13">
        <f t="shared" si="5"/>
        <v>4336185000</v>
      </c>
    </row>
    <row r="144" spans="1:14" x14ac:dyDescent="0.25">
      <c r="A144" s="1">
        <v>142</v>
      </c>
      <c r="B144" s="3" t="s">
        <v>150</v>
      </c>
      <c r="C144" s="6">
        <v>0</v>
      </c>
      <c r="D144" s="6">
        <v>0</v>
      </c>
      <c r="E144" s="6">
        <v>0</v>
      </c>
      <c r="F144" s="6">
        <v>0</v>
      </c>
      <c r="G144" s="6">
        <v>217363724066</v>
      </c>
      <c r="H144" s="6">
        <v>101383623620</v>
      </c>
      <c r="I144" s="6">
        <v>0</v>
      </c>
      <c r="J144" s="6">
        <v>0</v>
      </c>
      <c r="K144" s="6">
        <v>0</v>
      </c>
      <c r="L144" s="6">
        <v>0</v>
      </c>
      <c r="M144" s="13">
        <f t="shared" si="4"/>
        <v>217363724066</v>
      </c>
      <c r="N144" s="13">
        <f t="shared" si="5"/>
        <v>101383623620</v>
      </c>
    </row>
    <row r="145" spans="1:14" x14ac:dyDescent="0.25">
      <c r="A145" s="1">
        <v>143</v>
      </c>
      <c r="B145" s="3" t="s">
        <v>151</v>
      </c>
      <c r="C145" s="6">
        <v>400000000</v>
      </c>
      <c r="D145" s="6">
        <v>390946000</v>
      </c>
      <c r="E145" s="6">
        <v>0</v>
      </c>
      <c r="F145" s="6">
        <v>0</v>
      </c>
      <c r="G145" s="6">
        <v>4970687160</v>
      </c>
      <c r="H145" s="6">
        <v>4834899260</v>
      </c>
      <c r="I145" s="6">
        <v>0</v>
      </c>
      <c r="J145" s="6">
        <v>0</v>
      </c>
      <c r="K145" s="6">
        <v>0</v>
      </c>
      <c r="L145" s="6">
        <v>0</v>
      </c>
      <c r="M145" s="13">
        <f t="shared" si="4"/>
        <v>5370687160</v>
      </c>
      <c r="N145" s="13">
        <f t="shared" si="5"/>
        <v>5225845260</v>
      </c>
    </row>
    <row r="146" spans="1:14" x14ac:dyDescent="0.25">
      <c r="A146" s="1">
        <v>144</v>
      </c>
      <c r="B146" s="3" t="s">
        <v>152</v>
      </c>
      <c r="C146" s="6">
        <v>0</v>
      </c>
      <c r="D146" s="6">
        <v>0</v>
      </c>
      <c r="E146" s="6">
        <v>0</v>
      </c>
      <c r="F146" s="6">
        <v>0</v>
      </c>
      <c r="G146" s="6">
        <v>10095738000</v>
      </c>
      <c r="H146" s="6">
        <v>9487215839</v>
      </c>
      <c r="I146" s="6">
        <v>0</v>
      </c>
      <c r="J146" s="6">
        <v>0</v>
      </c>
      <c r="K146" s="6">
        <v>0</v>
      </c>
      <c r="L146" s="6">
        <v>0</v>
      </c>
      <c r="M146" s="13">
        <f t="shared" si="4"/>
        <v>10095738000</v>
      </c>
      <c r="N146" s="13">
        <f t="shared" si="5"/>
        <v>9487215839</v>
      </c>
    </row>
    <row r="147" spans="1:14" x14ac:dyDescent="0.25">
      <c r="A147" s="1">
        <v>145</v>
      </c>
      <c r="B147" s="3" t="s">
        <v>153</v>
      </c>
      <c r="C147" s="6">
        <v>0</v>
      </c>
      <c r="D147" s="6">
        <v>0</v>
      </c>
      <c r="E147" s="6">
        <v>0</v>
      </c>
      <c r="F147" s="6">
        <v>0</v>
      </c>
      <c r="G147" s="6">
        <v>4481533487</v>
      </c>
      <c r="H147" s="6">
        <v>3310449787</v>
      </c>
      <c r="I147" s="6">
        <v>0</v>
      </c>
      <c r="J147" s="6">
        <v>0</v>
      </c>
      <c r="K147" s="6">
        <v>0</v>
      </c>
      <c r="L147" s="6">
        <v>0</v>
      </c>
      <c r="M147" s="13">
        <f t="shared" si="4"/>
        <v>4481533487</v>
      </c>
      <c r="N147" s="13">
        <f t="shared" si="5"/>
        <v>3310449787</v>
      </c>
    </row>
    <row r="148" spans="1:14" x14ac:dyDescent="0.25">
      <c r="A148" s="1">
        <v>146</v>
      </c>
      <c r="B148" s="3" t="s">
        <v>154</v>
      </c>
      <c r="C148" s="6">
        <v>100000000</v>
      </c>
      <c r="D148" s="6">
        <v>89784000</v>
      </c>
      <c r="E148" s="6">
        <v>100000000</v>
      </c>
      <c r="F148" s="6">
        <v>99741250</v>
      </c>
      <c r="G148" s="6">
        <v>14362620159</v>
      </c>
      <c r="H148" s="6">
        <v>10106458056</v>
      </c>
      <c r="I148" s="6">
        <v>0</v>
      </c>
      <c r="J148" s="6">
        <v>0</v>
      </c>
      <c r="K148" s="6">
        <v>113679000</v>
      </c>
      <c r="L148" s="6">
        <v>113679000</v>
      </c>
      <c r="M148" s="13">
        <f t="shared" si="4"/>
        <v>14676299159</v>
      </c>
      <c r="N148" s="13">
        <f t="shared" si="5"/>
        <v>10409662306</v>
      </c>
    </row>
    <row r="149" spans="1:14" x14ac:dyDescent="0.25">
      <c r="A149" s="1">
        <v>147</v>
      </c>
      <c r="B149" s="3" t="s">
        <v>155</v>
      </c>
      <c r="C149" s="6">
        <v>0</v>
      </c>
      <c r="D149" s="6">
        <v>0</v>
      </c>
      <c r="E149" s="6">
        <v>0</v>
      </c>
      <c r="F149" s="6">
        <v>0</v>
      </c>
      <c r="G149" s="6">
        <v>4261118000</v>
      </c>
      <c r="H149" s="6">
        <v>3897652596</v>
      </c>
      <c r="I149" s="6">
        <v>0</v>
      </c>
      <c r="J149" s="6">
        <v>0</v>
      </c>
      <c r="K149" s="6">
        <v>72300000</v>
      </c>
      <c r="L149" s="6">
        <v>69254000</v>
      </c>
      <c r="M149" s="13">
        <f t="shared" si="4"/>
        <v>4333418000</v>
      </c>
      <c r="N149" s="13">
        <f t="shared" si="5"/>
        <v>3966906596</v>
      </c>
    </row>
    <row r="150" spans="1:14" x14ac:dyDescent="0.25">
      <c r="A150" s="1">
        <v>148</v>
      </c>
      <c r="B150" s="3" t="s">
        <v>156</v>
      </c>
      <c r="C150" s="6">
        <v>5073535595</v>
      </c>
      <c r="D150" s="6">
        <v>4980625698</v>
      </c>
      <c r="E150" s="6">
        <v>339242100</v>
      </c>
      <c r="F150" s="6">
        <v>296519150</v>
      </c>
      <c r="G150" s="6">
        <v>32933046509</v>
      </c>
      <c r="H150" s="6">
        <v>30614836441</v>
      </c>
      <c r="I150" s="6">
        <v>334810500</v>
      </c>
      <c r="J150" s="6">
        <v>317888500</v>
      </c>
      <c r="K150" s="6">
        <v>200000000</v>
      </c>
      <c r="L150" s="6">
        <v>184897000</v>
      </c>
      <c r="M150" s="13">
        <f t="shared" si="4"/>
        <v>38880634704</v>
      </c>
      <c r="N150" s="13">
        <f t="shared" si="5"/>
        <v>36394766789</v>
      </c>
    </row>
    <row r="151" spans="1:14" x14ac:dyDescent="0.25">
      <c r="A151" s="1">
        <v>149</v>
      </c>
      <c r="B151" s="3" t="s">
        <v>157</v>
      </c>
      <c r="C151" s="6">
        <v>600000000</v>
      </c>
      <c r="D151" s="6">
        <v>585004250</v>
      </c>
      <c r="E151" s="6">
        <v>200000000</v>
      </c>
      <c r="F151" s="6">
        <v>194990000</v>
      </c>
      <c r="G151" s="6">
        <v>3529951115</v>
      </c>
      <c r="H151" s="6">
        <v>3133929023</v>
      </c>
      <c r="I151" s="6">
        <v>300000000</v>
      </c>
      <c r="J151" s="6">
        <v>293663000</v>
      </c>
      <c r="K151" s="6">
        <v>100000000</v>
      </c>
      <c r="L151" s="6">
        <v>100000000</v>
      </c>
      <c r="M151" s="13">
        <f t="shared" si="4"/>
        <v>4729951115</v>
      </c>
      <c r="N151" s="13">
        <f t="shared" si="5"/>
        <v>4307586273</v>
      </c>
    </row>
    <row r="152" spans="1:14" x14ac:dyDescent="0.25">
      <c r="A152" s="1">
        <v>150</v>
      </c>
      <c r="B152" s="3" t="s">
        <v>158</v>
      </c>
      <c r="C152" s="6">
        <v>259999852</v>
      </c>
      <c r="D152" s="6">
        <v>0</v>
      </c>
      <c r="E152" s="6">
        <v>0</v>
      </c>
      <c r="F152" s="6">
        <v>0</v>
      </c>
      <c r="G152" s="6">
        <v>3343955071</v>
      </c>
      <c r="H152" s="6">
        <v>973923608</v>
      </c>
      <c r="I152" s="6">
        <v>379432187</v>
      </c>
      <c r="J152" s="6">
        <v>268275683</v>
      </c>
      <c r="K152" s="6">
        <v>249999959</v>
      </c>
      <c r="L152" s="6">
        <v>216645000</v>
      </c>
      <c r="M152" s="13">
        <f t="shared" si="4"/>
        <v>4233387069</v>
      </c>
      <c r="N152" s="13">
        <f t="shared" si="5"/>
        <v>1458844291</v>
      </c>
    </row>
    <row r="153" spans="1:14" x14ac:dyDescent="0.25">
      <c r="A153" s="1">
        <v>151</v>
      </c>
      <c r="B153" s="3" t="s">
        <v>159</v>
      </c>
      <c r="C153" s="6">
        <v>0</v>
      </c>
      <c r="D153" s="6">
        <v>0</v>
      </c>
      <c r="E153" s="6">
        <v>0</v>
      </c>
      <c r="F153" s="6">
        <v>0</v>
      </c>
      <c r="G153" s="6">
        <v>4233512000</v>
      </c>
      <c r="H153" s="6">
        <v>4169792000</v>
      </c>
      <c r="I153" s="6">
        <v>0</v>
      </c>
      <c r="J153" s="6">
        <v>0</v>
      </c>
      <c r="K153" s="6">
        <v>0</v>
      </c>
      <c r="L153" s="6">
        <v>0</v>
      </c>
      <c r="M153" s="13">
        <f t="shared" si="4"/>
        <v>4233512000</v>
      </c>
      <c r="N153" s="13">
        <f t="shared" si="5"/>
        <v>4169792000</v>
      </c>
    </row>
    <row r="154" spans="1:14" x14ac:dyDescent="0.25">
      <c r="A154" s="1">
        <v>152</v>
      </c>
      <c r="B154" s="3" t="s">
        <v>160</v>
      </c>
      <c r="C154" s="6">
        <v>0</v>
      </c>
      <c r="D154" s="6">
        <v>0</v>
      </c>
      <c r="E154" s="6">
        <v>0</v>
      </c>
      <c r="F154" s="6">
        <v>0</v>
      </c>
      <c r="G154" s="6">
        <v>4070252000</v>
      </c>
      <c r="H154" s="6">
        <v>3770914706</v>
      </c>
      <c r="I154" s="6">
        <v>0</v>
      </c>
      <c r="J154" s="6">
        <v>0</v>
      </c>
      <c r="K154" s="6">
        <v>200000000</v>
      </c>
      <c r="L154" s="6">
        <v>175128500</v>
      </c>
      <c r="M154" s="13">
        <f t="shared" si="4"/>
        <v>4270252000</v>
      </c>
      <c r="N154" s="13">
        <f t="shared" si="5"/>
        <v>3946043206</v>
      </c>
    </row>
    <row r="155" spans="1:14" x14ac:dyDescent="0.25">
      <c r="A155" s="1">
        <v>153</v>
      </c>
      <c r="B155" s="3" t="s">
        <v>161</v>
      </c>
      <c r="C155" s="6">
        <v>0</v>
      </c>
      <c r="D155" s="6">
        <v>0</v>
      </c>
      <c r="E155" s="6">
        <v>0</v>
      </c>
      <c r="F155" s="6">
        <v>0</v>
      </c>
      <c r="G155" s="6">
        <v>3690855000</v>
      </c>
      <c r="H155" s="6">
        <v>3619166389</v>
      </c>
      <c r="I155" s="6">
        <v>0</v>
      </c>
      <c r="J155" s="6">
        <v>0</v>
      </c>
      <c r="K155" s="6">
        <v>0</v>
      </c>
      <c r="L155" s="6">
        <v>0</v>
      </c>
      <c r="M155" s="13">
        <f t="shared" si="4"/>
        <v>3690855000</v>
      </c>
      <c r="N155" s="13">
        <f t="shared" si="5"/>
        <v>3619166389</v>
      </c>
    </row>
    <row r="156" spans="1:14" x14ac:dyDescent="0.25">
      <c r="A156" s="1">
        <v>154</v>
      </c>
      <c r="B156" s="3" t="s">
        <v>162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13">
        <f t="shared" si="4"/>
        <v>0</v>
      </c>
      <c r="N156" s="13">
        <f t="shared" si="5"/>
        <v>0</v>
      </c>
    </row>
    <row r="157" spans="1:14" x14ac:dyDescent="0.25">
      <c r="A157" s="1">
        <v>155</v>
      </c>
      <c r="B157" s="3" t="s">
        <v>163</v>
      </c>
      <c r="C157" s="6">
        <v>0</v>
      </c>
      <c r="D157" s="6">
        <v>0</v>
      </c>
      <c r="E157" s="6">
        <v>0</v>
      </c>
      <c r="F157" s="6">
        <v>0</v>
      </c>
      <c r="G157" s="6">
        <v>5452385068</v>
      </c>
      <c r="H157" s="6">
        <v>4990294414</v>
      </c>
      <c r="I157" s="6">
        <v>123500000</v>
      </c>
      <c r="J157" s="6">
        <v>114926000</v>
      </c>
      <c r="K157" s="6">
        <v>0</v>
      </c>
      <c r="L157" s="6">
        <v>0</v>
      </c>
      <c r="M157" s="13">
        <f t="shared" si="4"/>
        <v>5575885068</v>
      </c>
      <c r="N157" s="13">
        <f t="shared" si="5"/>
        <v>5105220414</v>
      </c>
    </row>
    <row r="158" spans="1:14" x14ac:dyDescent="0.25">
      <c r="A158" s="1">
        <v>156</v>
      </c>
      <c r="B158" s="3" t="s">
        <v>164</v>
      </c>
      <c r="C158" s="6">
        <v>0</v>
      </c>
      <c r="D158" s="6">
        <v>0</v>
      </c>
      <c r="E158" s="6">
        <v>0</v>
      </c>
      <c r="F158" s="6">
        <v>0</v>
      </c>
      <c r="G158" s="6">
        <v>6925484765</v>
      </c>
      <c r="H158" s="6">
        <v>6643994070</v>
      </c>
      <c r="I158" s="6">
        <v>0</v>
      </c>
      <c r="J158" s="6">
        <v>0</v>
      </c>
      <c r="K158" s="6">
        <v>0</v>
      </c>
      <c r="L158" s="6">
        <v>0</v>
      </c>
      <c r="M158" s="13">
        <f t="shared" si="4"/>
        <v>6925484765</v>
      </c>
      <c r="N158" s="13">
        <f t="shared" si="5"/>
        <v>6643994070</v>
      </c>
    </row>
    <row r="159" spans="1:14" x14ac:dyDescent="0.25">
      <c r="A159" s="1">
        <v>157</v>
      </c>
      <c r="B159" s="3" t="s">
        <v>165</v>
      </c>
      <c r="C159" s="6">
        <v>0</v>
      </c>
      <c r="D159" s="6">
        <v>0</v>
      </c>
      <c r="E159" s="6">
        <v>0</v>
      </c>
      <c r="F159" s="6">
        <v>0</v>
      </c>
      <c r="G159" s="6">
        <v>4886886996</v>
      </c>
      <c r="H159" s="6">
        <v>4852169496</v>
      </c>
      <c r="I159" s="6">
        <v>50000000</v>
      </c>
      <c r="J159" s="6">
        <v>50000000</v>
      </c>
      <c r="K159" s="6">
        <v>0</v>
      </c>
      <c r="L159" s="6">
        <v>0</v>
      </c>
      <c r="M159" s="13">
        <f t="shared" si="4"/>
        <v>4936886996</v>
      </c>
      <c r="N159" s="13">
        <f t="shared" si="5"/>
        <v>4902169496</v>
      </c>
    </row>
    <row r="160" spans="1:14" x14ac:dyDescent="0.25">
      <c r="A160" s="1">
        <v>158</v>
      </c>
      <c r="B160" s="3" t="s">
        <v>166</v>
      </c>
      <c r="C160" s="6">
        <v>0</v>
      </c>
      <c r="D160" s="6">
        <v>0</v>
      </c>
      <c r="E160" s="6">
        <v>0</v>
      </c>
      <c r="F160" s="6">
        <v>0</v>
      </c>
      <c r="G160" s="6">
        <v>4300295000</v>
      </c>
      <c r="H160" s="6">
        <v>3074774375</v>
      </c>
      <c r="I160" s="6">
        <v>0</v>
      </c>
      <c r="J160" s="6">
        <v>0</v>
      </c>
      <c r="K160" s="6">
        <v>0</v>
      </c>
      <c r="L160" s="6">
        <v>0</v>
      </c>
      <c r="M160" s="13">
        <f t="shared" si="4"/>
        <v>4300295000</v>
      </c>
      <c r="N160" s="13">
        <f t="shared" si="5"/>
        <v>3074774375</v>
      </c>
    </row>
    <row r="161" spans="1:14" x14ac:dyDescent="0.25">
      <c r="A161" s="1">
        <v>159</v>
      </c>
      <c r="B161" s="3" t="s">
        <v>167</v>
      </c>
      <c r="C161" s="6">
        <v>2110180185</v>
      </c>
      <c r="D161" s="6">
        <v>2073261850</v>
      </c>
      <c r="E161" s="6">
        <v>0</v>
      </c>
      <c r="F161" s="6">
        <v>0</v>
      </c>
      <c r="G161" s="6">
        <v>3025857000</v>
      </c>
      <c r="H161" s="6">
        <v>2784120786</v>
      </c>
      <c r="I161" s="6">
        <v>0</v>
      </c>
      <c r="J161" s="6">
        <v>0</v>
      </c>
      <c r="K161" s="6">
        <v>0</v>
      </c>
      <c r="L161" s="6">
        <v>0</v>
      </c>
      <c r="M161" s="13">
        <f t="shared" si="4"/>
        <v>5136037185</v>
      </c>
      <c r="N161" s="13">
        <f t="shared" si="5"/>
        <v>4857382636</v>
      </c>
    </row>
    <row r="162" spans="1:14" x14ac:dyDescent="0.25">
      <c r="A162" s="1">
        <v>160</v>
      </c>
      <c r="B162" s="3" t="s">
        <v>168</v>
      </c>
      <c r="C162" s="6">
        <v>1161432700</v>
      </c>
      <c r="D162" s="6">
        <v>1151454700</v>
      </c>
      <c r="E162" s="6">
        <v>0</v>
      </c>
      <c r="F162" s="6">
        <v>0</v>
      </c>
      <c r="G162" s="6">
        <v>3167312117</v>
      </c>
      <c r="H162" s="6">
        <v>3082001554</v>
      </c>
      <c r="I162" s="6">
        <v>0</v>
      </c>
      <c r="J162" s="6">
        <v>0</v>
      </c>
      <c r="K162" s="6">
        <v>305850000</v>
      </c>
      <c r="L162" s="6">
        <v>294428000</v>
      </c>
      <c r="M162" s="13">
        <f t="shared" si="4"/>
        <v>4634594817</v>
      </c>
      <c r="N162" s="13">
        <f t="shared" si="5"/>
        <v>4527884254</v>
      </c>
    </row>
    <row r="163" spans="1:14" x14ac:dyDescent="0.25">
      <c r="A163" s="1">
        <v>161</v>
      </c>
      <c r="B163" s="3" t="s">
        <v>169</v>
      </c>
      <c r="C163" s="6">
        <v>40500000000</v>
      </c>
      <c r="D163" s="6">
        <v>34526617080</v>
      </c>
      <c r="E163" s="6">
        <v>2797553000</v>
      </c>
      <c r="F163" s="6">
        <v>2337301624</v>
      </c>
      <c r="G163" s="6">
        <v>188994991000</v>
      </c>
      <c r="H163" s="6">
        <v>155982701153</v>
      </c>
      <c r="I163" s="6">
        <v>1500000000</v>
      </c>
      <c r="J163" s="6">
        <v>1480204109</v>
      </c>
      <c r="K163" s="6">
        <v>1000000000</v>
      </c>
      <c r="L163" s="6">
        <v>977831000</v>
      </c>
      <c r="M163" s="13">
        <f t="shared" si="4"/>
        <v>234792544000</v>
      </c>
      <c r="N163" s="13">
        <f t="shared" si="5"/>
        <v>195304654966</v>
      </c>
    </row>
    <row r="164" spans="1:14" x14ac:dyDescent="0.25">
      <c r="A164" s="1">
        <v>162</v>
      </c>
      <c r="B164" s="3" t="s">
        <v>170</v>
      </c>
      <c r="C164" s="6">
        <v>300000000</v>
      </c>
      <c r="D164" s="6">
        <v>279031000</v>
      </c>
      <c r="E164" s="6">
        <v>0</v>
      </c>
      <c r="F164" s="6">
        <v>0</v>
      </c>
      <c r="G164" s="6">
        <v>6080840000</v>
      </c>
      <c r="H164" s="6">
        <v>5792150550</v>
      </c>
      <c r="I164" s="6">
        <v>30000000</v>
      </c>
      <c r="J164" s="6">
        <v>28144500</v>
      </c>
      <c r="K164" s="6">
        <v>20000000</v>
      </c>
      <c r="L164" s="6">
        <v>14763242</v>
      </c>
      <c r="M164" s="13">
        <f t="shared" si="4"/>
        <v>6430840000</v>
      </c>
      <c r="N164" s="13">
        <f t="shared" si="5"/>
        <v>6114089292</v>
      </c>
    </row>
    <row r="165" spans="1:14" x14ac:dyDescent="0.25">
      <c r="A165" s="1">
        <v>163</v>
      </c>
      <c r="B165" s="3" t="s">
        <v>171</v>
      </c>
      <c r="C165" s="6">
        <v>100000000</v>
      </c>
      <c r="D165" s="6">
        <v>42577420</v>
      </c>
      <c r="E165" s="6">
        <v>0</v>
      </c>
      <c r="F165" s="6">
        <v>0</v>
      </c>
      <c r="G165" s="6">
        <v>7269669991</v>
      </c>
      <c r="H165" s="6">
        <v>6943666083</v>
      </c>
      <c r="I165" s="6">
        <v>711400000</v>
      </c>
      <c r="J165" s="6">
        <v>659280245</v>
      </c>
      <c r="K165" s="6">
        <v>133190000</v>
      </c>
      <c r="L165" s="6">
        <v>92021519</v>
      </c>
      <c r="M165" s="13">
        <f t="shared" si="4"/>
        <v>8214259991</v>
      </c>
      <c r="N165" s="13">
        <f t="shared" si="5"/>
        <v>7737545267</v>
      </c>
    </row>
    <row r="166" spans="1:14" x14ac:dyDescent="0.25">
      <c r="A166" s="1">
        <v>164</v>
      </c>
      <c r="B166" s="3" t="s">
        <v>172</v>
      </c>
      <c r="C166" s="6">
        <v>350000000</v>
      </c>
      <c r="D166" s="6">
        <v>340547000</v>
      </c>
      <c r="E166" s="6">
        <v>0</v>
      </c>
      <c r="F166" s="6">
        <v>0</v>
      </c>
      <c r="G166" s="6">
        <v>12210191867</v>
      </c>
      <c r="H166" s="6">
        <v>10589795146</v>
      </c>
      <c r="I166" s="6">
        <v>1342000000</v>
      </c>
      <c r="J166" s="6">
        <v>1283100140</v>
      </c>
      <c r="K166" s="6">
        <v>200000000</v>
      </c>
      <c r="L166" s="6">
        <v>198267500</v>
      </c>
      <c r="M166" s="13">
        <f t="shared" si="4"/>
        <v>14102191867</v>
      </c>
      <c r="N166" s="13">
        <f t="shared" si="5"/>
        <v>12411709786</v>
      </c>
    </row>
    <row r="167" spans="1:14" x14ac:dyDescent="0.25">
      <c r="A167" s="1">
        <v>165</v>
      </c>
      <c r="B167" s="3" t="s">
        <v>173</v>
      </c>
      <c r="C167" s="6">
        <v>350000000</v>
      </c>
      <c r="D167" s="6">
        <v>348399308</v>
      </c>
      <c r="E167" s="6">
        <v>0</v>
      </c>
      <c r="F167" s="6">
        <v>0</v>
      </c>
      <c r="G167" s="6">
        <v>8868759820</v>
      </c>
      <c r="H167" s="6">
        <v>8826245095</v>
      </c>
      <c r="I167" s="6">
        <v>300000000</v>
      </c>
      <c r="J167" s="6">
        <v>273453000</v>
      </c>
      <c r="K167" s="6">
        <v>275000000</v>
      </c>
      <c r="L167" s="6">
        <v>274416000</v>
      </c>
      <c r="M167" s="13">
        <f t="shared" si="4"/>
        <v>9793759820</v>
      </c>
      <c r="N167" s="13">
        <f t="shared" si="5"/>
        <v>9722513403</v>
      </c>
    </row>
    <row r="168" spans="1:14" x14ac:dyDescent="0.25">
      <c r="A168" s="1">
        <v>166</v>
      </c>
      <c r="B168" s="3" t="s">
        <v>174</v>
      </c>
      <c r="C168" s="6">
        <v>700000000</v>
      </c>
      <c r="D168" s="6">
        <v>655524885</v>
      </c>
      <c r="E168" s="6">
        <v>25673250</v>
      </c>
      <c r="F168" s="6">
        <v>17319200</v>
      </c>
      <c r="G168" s="6">
        <v>16830763750</v>
      </c>
      <c r="H168" s="6">
        <v>16517919940</v>
      </c>
      <c r="I168" s="6">
        <v>50000000</v>
      </c>
      <c r="J168" s="6">
        <v>49855400</v>
      </c>
      <c r="K168" s="6">
        <v>25000000</v>
      </c>
      <c r="L168" s="6">
        <v>24849517</v>
      </c>
      <c r="M168" s="13">
        <f t="shared" si="4"/>
        <v>17631437000</v>
      </c>
      <c r="N168" s="13">
        <f t="shared" si="5"/>
        <v>17265468942</v>
      </c>
    </row>
    <row r="169" spans="1:14" x14ac:dyDescent="0.25">
      <c r="A169" s="1">
        <v>167</v>
      </c>
      <c r="B169" s="3" t="s">
        <v>175</v>
      </c>
      <c r="C169" s="6">
        <v>0</v>
      </c>
      <c r="D169" s="6">
        <v>0</v>
      </c>
      <c r="E169" s="6">
        <v>70000000</v>
      </c>
      <c r="F169" s="6">
        <v>49932500</v>
      </c>
      <c r="G169" s="6">
        <v>6031782000</v>
      </c>
      <c r="H169" s="6">
        <v>5591758910</v>
      </c>
      <c r="I169" s="6">
        <v>331200000</v>
      </c>
      <c r="J169" s="6">
        <v>324172500</v>
      </c>
      <c r="K169" s="6">
        <v>150000000</v>
      </c>
      <c r="L169" s="6">
        <v>146550000</v>
      </c>
      <c r="M169" s="13">
        <f t="shared" si="4"/>
        <v>6582982000</v>
      </c>
      <c r="N169" s="13">
        <f t="shared" si="5"/>
        <v>6112413910</v>
      </c>
    </row>
    <row r="170" spans="1:14" x14ac:dyDescent="0.25">
      <c r="A170" s="1">
        <v>168</v>
      </c>
      <c r="B170" s="3" t="s">
        <v>176</v>
      </c>
      <c r="C170" s="6">
        <v>90000000</v>
      </c>
      <c r="D170" s="6">
        <v>89460000</v>
      </c>
      <c r="E170" s="6">
        <v>0</v>
      </c>
      <c r="F170" s="6">
        <v>0</v>
      </c>
      <c r="G170" s="6">
        <v>5496478000</v>
      </c>
      <c r="H170" s="6">
        <v>5445076704</v>
      </c>
      <c r="I170" s="6">
        <v>574000000</v>
      </c>
      <c r="J170" s="6">
        <v>568893500</v>
      </c>
      <c r="K170" s="6">
        <v>130000000</v>
      </c>
      <c r="L170" s="6">
        <v>114207400</v>
      </c>
      <c r="M170" s="13">
        <f t="shared" si="4"/>
        <v>6290478000</v>
      </c>
      <c r="N170" s="13">
        <f t="shared" si="5"/>
        <v>6217637604</v>
      </c>
    </row>
    <row r="171" spans="1:14" x14ac:dyDescent="0.25">
      <c r="A171" s="1">
        <v>169</v>
      </c>
      <c r="B171" s="3" t="s">
        <v>177</v>
      </c>
      <c r="C171" s="6">
        <v>1311000000</v>
      </c>
      <c r="D171" s="6">
        <v>1282250000</v>
      </c>
      <c r="E171" s="6">
        <v>26000000</v>
      </c>
      <c r="F171" s="6">
        <v>26000000</v>
      </c>
      <c r="G171" s="6">
        <v>13003692000</v>
      </c>
      <c r="H171" s="6">
        <v>12770383497</v>
      </c>
      <c r="I171" s="6">
        <v>140000000</v>
      </c>
      <c r="J171" s="6">
        <v>139689000</v>
      </c>
      <c r="K171" s="6">
        <v>251000000</v>
      </c>
      <c r="L171" s="6">
        <v>250380000</v>
      </c>
      <c r="M171" s="13">
        <f t="shared" si="4"/>
        <v>14731692000</v>
      </c>
      <c r="N171" s="13">
        <f t="shared" si="5"/>
        <v>14468702497</v>
      </c>
    </row>
    <row r="172" spans="1:14" x14ac:dyDescent="0.25">
      <c r="A172" s="1">
        <v>170</v>
      </c>
      <c r="B172" s="3" t="s">
        <v>178</v>
      </c>
      <c r="C172" s="6">
        <v>700000000</v>
      </c>
      <c r="D172" s="6">
        <v>592564812</v>
      </c>
      <c r="E172" s="6">
        <v>30000000</v>
      </c>
      <c r="F172" s="6">
        <v>20000000</v>
      </c>
      <c r="G172" s="6">
        <v>8945025443</v>
      </c>
      <c r="H172" s="6">
        <v>7161746106</v>
      </c>
      <c r="I172" s="6">
        <v>70000000</v>
      </c>
      <c r="J172" s="6">
        <v>69500000</v>
      </c>
      <c r="K172" s="6">
        <v>100000000</v>
      </c>
      <c r="L172" s="6">
        <v>93427750</v>
      </c>
      <c r="M172" s="13">
        <f t="shared" si="4"/>
        <v>9845025443</v>
      </c>
      <c r="N172" s="13">
        <f t="shared" si="5"/>
        <v>7937238668</v>
      </c>
    </row>
    <row r="173" spans="1:14" x14ac:dyDescent="0.25">
      <c r="A173" s="1">
        <v>171</v>
      </c>
      <c r="B173" s="3" t="s">
        <v>179</v>
      </c>
      <c r="C173" s="6">
        <v>0</v>
      </c>
      <c r="D173" s="6">
        <v>0</v>
      </c>
      <c r="E173" s="6">
        <v>0</v>
      </c>
      <c r="F173" s="6">
        <v>0</v>
      </c>
      <c r="G173" s="6">
        <v>9080024000</v>
      </c>
      <c r="H173" s="6">
        <v>8846775611</v>
      </c>
      <c r="I173" s="6">
        <v>101000000</v>
      </c>
      <c r="J173" s="6">
        <v>99266726</v>
      </c>
      <c r="K173" s="6">
        <v>90000000</v>
      </c>
      <c r="L173" s="6">
        <v>86184000</v>
      </c>
      <c r="M173" s="13">
        <f t="shared" si="4"/>
        <v>9271024000</v>
      </c>
      <c r="N173" s="13">
        <f t="shared" si="5"/>
        <v>9032226337</v>
      </c>
    </row>
    <row r="174" spans="1:14" x14ac:dyDescent="0.25">
      <c r="A174" s="1">
        <v>172</v>
      </c>
      <c r="B174" s="3" t="s">
        <v>180</v>
      </c>
      <c r="C174" s="6">
        <v>488000000</v>
      </c>
      <c r="D174" s="6">
        <v>479289950</v>
      </c>
      <c r="E174" s="6">
        <v>30000000</v>
      </c>
      <c r="F174" s="6">
        <v>30000000</v>
      </c>
      <c r="G174" s="6">
        <v>13466071000</v>
      </c>
      <c r="H174" s="6">
        <v>13278524300</v>
      </c>
      <c r="I174" s="6">
        <v>341000000</v>
      </c>
      <c r="J174" s="6">
        <v>329728875</v>
      </c>
      <c r="K174" s="6">
        <v>209000000</v>
      </c>
      <c r="L174" s="6">
        <v>208970000</v>
      </c>
      <c r="M174" s="13">
        <f t="shared" si="4"/>
        <v>14534071000</v>
      </c>
      <c r="N174" s="13">
        <f t="shared" si="5"/>
        <v>14326513125</v>
      </c>
    </row>
    <row r="175" spans="1:14" x14ac:dyDescent="0.25">
      <c r="A175" s="1">
        <v>173</v>
      </c>
      <c r="B175" s="3" t="s">
        <v>181</v>
      </c>
      <c r="C175" s="6">
        <v>1019000000</v>
      </c>
      <c r="D175" s="6">
        <v>994617696</v>
      </c>
      <c r="E175" s="6">
        <v>50000000</v>
      </c>
      <c r="F175" s="6">
        <v>47224858</v>
      </c>
      <c r="G175" s="6">
        <v>7351235759</v>
      </c>
      <c r="H175" s="6">
        <v>6965085245</v>
      </c>
      <c r="I175" s="6">
        <v>20000000</v>
      </c>
      <c r="J175" s="6">
        <v>19490000</v>
      </c>
      <c r="K175" s="6">
        <v>50000000</v>
      </c>
      <c r="L175" s="6">
        <v>49987151</v>
      </c>
      <c r="M175" s="13">
        <f t="shared" si="4"/>
        <v>8490235759</v>
      </c>
      <c r="N175" s="13">
        <f t="shared" si="5"/>
        <v>8076404950</v>
      </c>
    </row>
    <row r="176" spans="1:14" x14ac:dyDescent="0.25">
      <c r="A176" s="1">
        <v>174</v>
      </c>
      <c r="B176" s="3" t="s">
        <v>182</v>
      </c>
      <c r="C176" s="6">
        <v>85000000</v>
      </c>
      <c r="D176" s="6">
        <v>85000000</v>
      </c>
      <c r="E176" s="6">
        <v>0</v>
      </c>
      <c r="F176" s="6">
        <v>0</v>
      </c>
      <c r="G176" s="6">
        <v>25667386848</v>
      </c>
      <c r="H176" s="6">
        <v>23373356117</v>
      </c>
      <c r="I176" s="6">
        <v>250000000</v>
      </c>
      <c r="J176" s="6">
        <v>239798944</v>
      </c>
      <c r="K176" s="6">
        <v>50000000</v>
      </c>
      <c r="L176" s="6">
        <v>49114000</v>
      </c>
      <c r="M176" s="13">
        <f t="shared" si="4"/>
        <v>26052386848</v>
      </c>
      <c r="N176" s="13">
        <f t="shared" si="5"/>
        <v>23747269061</v>
      </c>
    </row>
    <row r="177" spans="1:14" x14ac:dyDescent="0.25">
      <c r="A177" s="1">
        <v>175</v>
      </c>
      <c r="B177" s="3" t="s">
        <v>183</v>
      </c>
      <c r="C177" s="6">
        <v>2780000000</v>
      </c>
      <c r="D177" s="6">
        <v>2218905635</v>
      </c>
      <c r="E177" s="6">
        <v>100000000</v>
      </c>
      <c r="F177" s="6">
        <v>89329000</v>
      </c>
      <c r="G177" s="6">
        <v>14964437000</v>
      </c>
      <c r="H177" s="6">
        <v>13103894575</v>
      </c>
      <c r="I177" s="6">
        <v>100000000</v>
      </c>
      <c r="J177" s="6">
        <v>94151900</v>
      </c>
      <c r="K177" s="6">
        <v>100000000</v>
      </c>
      <c r="L177" s="6">
        <v>95885000</v>
      </c>
      <c r="M177" s="13">
        <f t="shared" si="4"/>
        <v>18044437000</v>
      </c>
      <c r="N177" s="13">
        <f t="shared" si="5"/>
        <v>15602166110</v>
      </c>
    </row>
    <row r="178" spans="1:14" x14ac:dyDescent="0.25">
      <c r="A178" s="1">
        <v>176</v>
      </c>
      <c r="B178" s="3" t="s">
        <v>184</v>
      </c>
      <c r="C178" s="6">
        <v>0</v>
      </c>
      <c r="D178" s="6">
        <v>0</v>
      </c>
      <c r="E178" s="6">
        <v>675675000</v>
      </c>
      <c r="F178" s="6">
        <v>556003000</v>
      </c>
      <c r="G178" s="6">
        <v>157275972000</v>
      </c>
      <c r="H178" s="6">
        <v>143026468669</v>
      </c>
      <c r="I178" s="6">
        <v>0</v>
      </c>
      <c r="J178" s="6">
        <v>0</v>
      </c>
      <c r="K178" s="6">
        <v>200000000</v>
      </c>
      <c r="L178" s="6">
        <v>187800700</v>
      </c>
      <c r="M178" s="13">
        <f t="shared" si="4"/>
        <v>158151647000</v>
      </c>
      <c r="N178" s="13">
        <f t="shared" si="5"/>
        <v>143770272369</v>
      </c>
    </row>
    <row r="179" spans="1:14" x14ac:dyDescent="0.25">
      <c r="A179" s="1">
        <v>177</v>
      </c>
      <c r="B179" s="3" t="s">
        <v>185</v>
      </c>
      <c r="C179" s="6">
        <v>820352100</v>
      </c>
      <c r="D179" s="6">
        <v>236855000</v>
      </c>
      <c r="E179" s="6">
        <v>200000000</v>
      </c>
      <c r="F179" s="6">
        <v>193349200</v>
      </c>
      <c r="G179" s="6">
        <v>18863672300</v>
      </c>
      <c r="H179" s="6">
        <v>17354543921</v>
      </c>
      <c r="I179" s="6">
        <v>50000000</v>
      </c>
      <c r="J179" s="6">
        <v>49405000</v>
      </c>
      <c r="K179" s="6">
        <v>120000000</v>
      </c>
      <c r="L179" s="6">
        <v>117711967</v>
      </c>
      <c r="M179" s="13">
        <f t="shared" si="4"/>
        <v>20054024400</v>
      </c>
      <c r="N179" s="13">
        <f t="shared" si="5"/>
        <v>17951865088</v>
      </c>
    </row>
    <row r="180" spans="1:14" x14ac:dyDescent="0.25">
      <c r="A180" s="1">
        <v>178</v>
      </c>
      <c r="B180" s="3" t="s">
        <v>186</v>
      </c>
      <c r="C180" s="6">
        <v>300000000</v>
      </c>
      <c r="D180" s="6">
        <v>226461320</v>
      </c>
      <c r="E180" s="6">
        <v>20000000</v>
      </c>
      <c r="F180" s="6">
        <v>20000000</v>
      </c>
      <c r="G180" s="6">
        <v>6376015000</v>
      </c>
      <c r="H180" s="6">
        <v>5953408112</v>
      </c>
      <c r="I180" s="6">
        <v>0</v>
      </c>
      <c r="J180" s="6">
        <v>0</v>
      </c>
      <c r="K180" s="6">
        <v>123000000</v>
      </c>
      <c r="L180" s="6">
        <v>121415000</v>
      </c>
      <c r="M180" s="13">
        <f t="shared" si="4"/>
        <v>6819015000</v>
      </c>
      <c r="N180" s="13">
        <f t="shared" si="5"/>
        <v>6321284432</v>
      </c>
    </row>
    <row r="181" spans="1:14" x14ac:dyDescent="0.25">
      <c r="A181" s="1">
        <v>179</v>
      </c>
      <c r="B181" s="3" t="s">
        <v>187</v>
      </c>
      <c r="C181" s="6">
        <v>400000000</v>
      </c>
      <c r="D181" s="6">
        <v>383594000</v>
      </c>
      <c r="E181" s="6">
        <v>0</v>
      </c>
      <c r="F181" s="6">
        <v>0</v>
      </c>
      <c r="G181" s="6">
        <v>6883950000</v>
      </c>
      <c r="H181" s="6">
        <v>6875601368</v>
      </c>
      <c r="I181" s="6">
        <v>100000000</v>
      </c>
      <c r="J181" s="6">
        <v>95245555</v>
      </c>
      <c r="K181" s="6">
        <v>230000000</v>
      </c>
      <c r="L181" s="6">
        <v>227509000</v>
      </c>
      <c r="M181" s="13">
        <f t="shared" si="4"/>
        <v>7613950000</v>
      </c>
      <c r="N181" s="13">
        <f t="shared" si="5"/>
        <v>7581949923</v>
      </c>
    </row>
    <row r="182" spans="1:14" x14ac:dyDescent="0.25">
      <c r="A182" s="1">
        <v>180</v>
      </c>
      <c r="B182" s="3" t="s">
        <v>188</v>
      </c>
      <c r="C182" s="6">
        <v>300000000</v>
      </c>
      <c r="D182" s="6">
        <v>299715500</v>
      </c>
      <c r="E182" s="6">
        <v>0</v>
      </c>
      <c r="F182" s="6">
        <v>0</v>
      </c>
      <c r="G182" s="6">
        <v>6200000000</v>
      </c>
      <c r="H182" s="6">
        <v>6014134000</v>
      </c>
      <c r="I182" s="6">
        <v>187329140</v>
      </c>
      <c r="J182" s="6">
        <v>187329140</v>
      </c>
      <c r="K182" s="6">
        <v>500000000</v>
      </c>
      <c r="L182" s="6">
        <v>493739265</v>
      </c>
      <c r="M182" s="13">
        <f t="shared" si="4"/>
        <v>7187329140</v>
      </c>
      <c r="N182" s="13">
        <f t="shared" si="5"/>
        <v>6994917905</v>
      </c>
    </row>
    <row r="183" spans="1:14" x14ac:dyDescent="0.25">
      <c r="A183" s="1">
        <v>181</v>
      </c>
      <c r="B183" s="3" t="s">
        <v>189</v>
      </c>
      <c r="C183" s="6">
        <v>0</v>
      </c>
      <c r="D183" s="6">
        <v>0</v>
      </c>
      <c r="E183" s="6">
        <v>0</v>
      </c>
      <c r="F183" s="6">
        <v>0</v>
      </c>
      <c r="G183" s="6">
        <v>7661000000</v>
      </c>
      <c r="H183" s="6">
        <v>7413217214</v>
      </c>
      <c r="I183" s="6">
        <v>187000000</v>
      </c>
      <c r="J183" s="6">
        <v>186621200</v>
      </c>
      <c r="K183" s="6">
        <v>44300000</v>
      </c>
      <c r="L183" s="6">
        <v>44295000</v>
      </c>
      <c r="M183" s="13">
        <f t="shared" si="4"/>
        <v>7892300000</v>
      </c>
      <c r="N183" s="13">
        <f t="shared" si="5"/>
        <v>7644133414</v>
      </c>
    </row>
    <row r="184" spans="1:14" x14ac:dyDescent="0.25">
      <c r="A184" s="1">
        <v>182</v>
      </c>
      <c r="B184" s="3" t="s">
        <v>190</v>
      </c>
      <c r="C184" s="6">
        <v>216300700</v>
      </c>
      <c r="D184" s="6">
        <v>203368920</v>
      </c>
      <c r="E184" s="6">
        <v>0</v>
      </c>
      <c r="F184" s="6">
        <v>0</v>
      </c>
      <c r="G184" s="6">
        <v>7728180200</v>
      </c>
      <c r="H184" s="6">
        <v>6573551427</v>
      </c>
      <c r="I184" s="6">
        <v>0</v>
      </c>
      <c r="J184" s="6">
        <v>0</v>
      </c>
      <c r="K184" s="6">
        <v>75000000</v>
      </c>
      <c r="L184" s="6">
        <v>73453200</v>
      </c>
      <c r="M184" s="13">
        <f t="shared" si="4"/>
        <v>8019480900</v>
      </c>
      <c r="N184" s="13">
        <f t="shared" si="5"/>
        <v>6850373547</v>
      </c>
    </row>
    <row r="185" spans="1:14" x14ac:dyDescent="0.25">
      <c r="A185" s="1">
        <v>183</v>
      </c>
      <c r="B185" s="3" t="s">
        <v>191</v>
      </c>
      <c r="C185" s="6">
        <v>1112020000</v>
      </c>
      <c r="D185" s="6">
        <v>1060680000</v>
      </c>
      <c r="E185" s="6">
        <v>0</v>
      </c>
      <c r="F185" s="6">
        <v>0</v>
      </c>
      <c r="G185" s="6">
        <v>17115450000</v>
      </c>
      <c r="H185" s="6">
        <v>15943246097</v>
      </c>
      <c r="I185" s="6">
        <v>2341440000</v>
      </c>
      <c r="J185" s="6">
        <v>2306318522</v>
      </c>
      <c r="K185" s="6">
        <v>200000000</v>
      </c>
      <c r="L185" s="6">
        <v>196813400</v>
      </c>
      <c r="M185" s="13">
        <f t="shared" si="4"/>
        <v>20768910000</v>
      </c>
      <c r="N185" s="13">
        <f t="shared" si="5"/>
        <v>19507058019</v>
      </c>
    </row>
    <row r="186" spans="1:14" x14ac:dyDescent="0.25">
      <c r="A186" s="1">
        <v>184</v>
      </c>
      <c r="B186" s="3" t="s">
        <v>192</v>
      </c>
      <c r="C186" s="6">
        <v>2500488000</v>
      </c>
      <c r="D186" s="6">
        <v>2450685150</v>
      </c>
      <c r="E186" s="6">
        <v>0</v>
      </c>
      <c r="F186" s="6">
        <v>0</v>
      </c>
      <c r="G186" s="6">
        <v>6201920500</v>
      </c>
      <c r="H186" s="6">
        <v>6195599800</v>
      </c>
      <c r="I186" s="6">
        <v>0</v>
      </c>
      <c r="J186" s="6">
        <v>0</v>
      </c>
      <c r="K186" s="6">
        <v>0</v>
      </c>
      <c r="L186" s="6">
        <v>0</v>
      </c>
      <c r="M186" s="13">
        <f t="shared" si="4"/>
        <v>8702408500</v>
      </c>
      <c r="N186" s="13">
        <f t="shared" si="5"/>
        <v>8646284950</v>
      </c>
    </row>
    <row r="187" spans="1:14" x14ac:dyDescent="0.25">
      <c r="A187" s="1">
        <v>185</v>
      </c>
      <c r="B187" s="3" t="s">
        <v>193</v>
      </c>
      <c r="C187" s="6">
        <v>600000000</v>
      </c>
      <c r="D187" s="6">
        <v>588100400</v>
      </c>
      <c r="E187" s="6">
        <v>10000000</v>
      </c>
      <c r="F187" s="6">
        <v>6922900</v>
      </c>
      <c r="G187" s="6">
        <v>6745939389</v>
      </c>
      <c r="H187" s="6">
        <v>6361485427</v>
      </c>
      <c r="I187" s="6">
        <v>50000000</v>
      </c>
      <c r="J187" s="6">
        <v>50000000</v>
      </c>
      <c r="K187" s="6">
        <v>170000000</v>
      </c>
      <c r="L187" s="6">
        <v>163500000</v>
      </c>
      <c r="M187" s="13">
        <f t="shared" si="4"/>
        <v>7575939389</v>
      </c>
      <c r="N187" s="13">
        <f t="shared" si="5"/>
        <v>7170008727</v>
      </c>
    </row>
    <row r="188" spans="1:14" x14ac:dyDescent="0.25">
      <c r="A188" s="1">
        <v>186</v>
      </c>
      <c r="B188" s="3" t="s">
        <v>194</v>
      </c>
      <c r="C188" s="6">
        <v>1769806000</v>
      </c>
      <c r="D188" s="6">
        <v>1751937699</v>
      </c>
      <c r="E188" s="6">
        <v>0</v>
      </c>
      <c r="F188" s="6">
        <v>0</v>
      </c>
      <c r="G188" s="6">
        <v>8876500000</v>
      </c>
      <c r="H188" s="6">
        <v>8395292858</v>
      </c>
      <c r="I188" s="6">
        <v>148800000</v>
      </c>
      <c r="J188" s="6">
        <v>146710000</v>
      </c>
      <c r="K188" s="6">
        <v>60000000</v>
      </c>
      <c r="L188" s="6">
        <v>57417500</v>
      </c>
      <c r="M188" s="13">
        <f t="shared" si="4"/>
        <v>10855106000</v>
      </c>
      <c r="N188" s="13">
        <f t="shared" si="5"/>
        <v>10351358057</v>
      </c>
    </row>
    <row r="189" spans="1:14" x14ac:dyDescent="0.25">
      <c r="A189" s="1">
        <v>187</v>
      </c>
      <c r="B189" s="3" t="s">
        <v>195</v>
      </c>
      <c r="C189" s="6">
        <v>20000000</v>
      </c>
      <c r="D189" s="6">
        <v>20000000</v>
      </c>
      <c r="E189" s="6">
        <v>20000000</v>
      </c>
      <c r="F189" s="6">
        <v>0</v>
      </c>
      <c r="G189" s="6">
        <v>7069800000</v>
      </c>
      <c r="H189" s="6">
        <v>6196642586</v>
      </c>
      <c r="I189" s="6">
        <v>0</v>
      </c>
      <c r="J189" s="6">
        <v>0</v>
      </c>
      <c r="K189" s="6">
        <v>28500000</v>
      </c>
      <c r="L189" s="6">
        <v>28499800</v>
      </c>
      <c r="M189" s="13">
        <f t="shared" si="4"/>
        <v>7138300000</v>
      </c>
      <c r="N189" s="13">
        <f t="shared" si="5"/>
        <v>6245142386</v>
      </c>
    </row>
    <row r="190" spans="1:14" x14ac:dyDescent="0.25">
      <c r="A190" s="1">
        <v>188</v>
      </c>
      <c r="B190" s="3" t="s">
        <v>196</v>
      </c>
      <c r="C190" s="6">
        <v>7425000000</v>
      </c>
      <c r="D190" s="6">
        <v>6446307194</v>
      </c>
      <c r="E190" s="6">
        <v>100000000</v>
      </c>
      <c r="F190" s="6">
        <v>98748600</v>
      </c>
      <c r="G190" s="6">
        <v>24766128000</v>
      </c>
      <c r="H190" s="6">
        <v>24276572287</v>
      </c>
      <c r="I190" s="6">
        <v>145657300</v>
      </c>
      <c r="J190" s="6">
        <v>140073000</v>
      </c>
      <c r="K190" s="6">
        <v>200000000</v>
      </c>
      <c r="L190" s="6">
        <v>183100700</v>
      </c>
      <c r="M190" s="13">
        <f t="shared" si="4"/>
        <v>32636785300</v>
      </c>
      <c r="N190" s="13">
        <f t="shared" si="5"/>
        <v>31144801781</v>
      </c>
    </row>
    <row r="191" spans="1:14" x14ac:dyDescent="0.25">
      <c r="A191" s="1">
        <v>189</v>
      </c>
      <c r="B191" s="3" t="s">
        <v>197</v>
      </c>
      <c r="C191" s="6">
        <v>239326175</v>
      </c>
      <c r="D191" s="6">
        <v>237321000</v>
      </c>
      <c r="E191" s="6">
        <v>0</v>
      </c>
      <c r="F191" s="6">
        <v>0</v>
      </c>
      <c r="G191" s="6">
        <v>6195326175</v>
      </c>
      <c r="H191" s="6">
        <v>5781966586</v>
      </c>
      <c r="I191" s="6">
        <v>470000000</v>
      </c>
      <c r="J191" s="6">
        <v>446553690</v>
      </c>
      <c r="K191" s="6">
        <v>50000000</v>
      </c>
      <c r="L191" s="6">
        <v>47891000</v>
      </c>
      <c r="M191" s="13">
        <f t="shared" si="4"/>
        <v>6954652350</v>
      </c>
      <c r="N191" s="13">
        <f t="shared" si="5"/>
        <v>6513732276</v>
      </c>
    </row>
    <row r="192" spans="1:14" x14ac:dyDescent="0.25">
      <c r="A192" s="1">
        <v>190</v>
      </c>
      <c r="B192" s="3" t="s">
        <v>198</v>
      </c>
      <c r="C192" s="6">
        <v>550000000</v>
      </c>
      <c r="D192" s="6">
        <v>537224000</v>
      </c>
      <c r="E192" s="6">
        <v>0</v>
      </c>
      <c r="F192" s="6">
        <v>0</v>
      </c>
      <c r="G192" s="6">
        <v>12140000000</v>
      </c>
      <c r="H192" s="6">
        <v>11919731329</v>
      </c>
      <c r="I192" s="6">
        <v>0</v>
      </c>
      <c r="J192" s="6">
        <v>0</v>
      </c>
      <c r="K192" s="6">
        <v>100000000</v>
      </c>
      <c r="L192" s="6">
        <v>95267420</v>
      </c>
      <c r="M192" s="13">
        <f t="shared" si="4"/>
        <v>12790000000</v>
      </c>
      <c r="N192" s="13">
        <f t="shared" si="5"/>
        <v>12552222749</v>
      </c>
    </row>
    <row r="193" spans="1:14" x14ac:dyDescent="0.25">
      <c r="A193" s="1">
        <v>191</v>
      </c>
      <c r="B193" s="3" t="s">
        <v>199</v>
      </c>
      <c r="C193" s="6">
        <v>0</v>
      </c>
      <c r="D193" s="6">
        <v>0</v>
      </c>
      <c r="E193" s="6">
        <v>25000000</v>
      </c>
      <c r="F193" s="6">
        <v>17275250</v>
      </c>
      <c r="G193" s="6">
        <v>8963834000</v>
      </c>
      <c r="H193" s="6">
        <v>8388534620</v>
      </c>
      <c r="I193" s="6">
        <v>147052000</v>
      </c>
      <c r="J193" s="6">
        <v>138744313</v>
      </c>
      <c r="K193" s="6">
        <v>110480000</v>
      </c>
      <c r="L193" s="6">
        <v>109178300</v>
      </c>
      <c r="M193" s="13">
        <f t="shared" si="4"/>
        <v>9246366000</v>
      </c>
      <c r="N193" s="13">
        <f t="shared" si="5"/>
        <v>8653732483</v>
      </c>
    </row>
    <row r="194" spans="1:14" x14ac:dyDescent="0.25">
      <c r="A194" s="1">
        <v>192</v>
      </c>
      <c r="B194" s="3" t="s">
        <v>200</v>
      </c>
      <c r="C194" s="6">
        <v>0</v>
      </c>
      <c r="D194" s="6">
        <v>0</v>
      </c>
      <c r="E194" s="6">
        <v>10000000</v>
      </c>
      <c r="F194" s="6">
        <v>6230000</v>
      </c>
      <c r="G194" s="6">
        <v>7257081648</v>
      </c>
      <c r="H194" s="6">
        <v>7237587006</v>
      </c>
      <c r="I194" s="6">
        <v>200000000</v>
      </c>
      <c r="J194" s="6">
        <v>192050000</v>
      </c>
      <c r="K194" s="6">
        <v>150000000</v>
      </c>
      <c r="L194" s="6">
        <v>147900000</v>
      </c>
      <c r="M194" s="13">
        <f t="shared" si="4"/>
        <v>7617081648</v>
      </c>
      <c r="N194" s="13">
        <f t="shared" si="5"/>
        <v>7583767006</v>
      </c>
    </row>
    <row r="195" spans="1:14" x14ac:dyDescent="0.25">
      <c r="A195" s="1">
        <v>193</v>
      </c>
      <c r="B195" s="3" t="s">
        <v>201</v>
      </c>
      <c r="C195" s="6">
        <v>0</v>
      </c>
      <c r="D195" s="6">
        <v>0</v>
      </c>
      <c r="E195" s="6">
        <v>176300000</v>
      </c>
      <c r="F195" s="6">
        <v>154708025</v>
      </c>
      <c r="G195" s="6">
        <v>11087350000</v>
      </c>
      <c r="H195" s="6">
        <v>10448242862</v>
      </c>
      <c r="I195" s="6">
        <v>375000000</v>
      </c>
      <c r="J195" s="6">
        <v>367077931</v>
      </c>
      <c r="K195" s="6">
        <v>249490000</v>
      </c>
      <c r="L195" s="6">
        <v>221007100</v>
      </c>
      <c r="M195" s="13">
        <f t="shared" si="4"/>
        <v>11888140000</v>
      </c>
      <c r="N195" s="13">
        <f t="shared" si="5"/>
        <v>11191035918</v>
      </c>
    </row>
    <row r="196" spans="1:14" x14ac:dyDescent="0.25">
      <c r="A196" s="1">
        <v>194</v>
      </c>
      <c r="B196" s="3" t="s">
        <v>202</v>
      </c>
      <c r="C196" s="6">
        <v>0</v>
      </c>
      <c r="D196" s="6">
        <v>0</v>
      </c>
      <c r="E196" s="6">
        <v>50000000</v>
      </c>
      <c r="F196" s="6">
        <v>50000000</v>
      </c>
      <c r="G196" s="6">
        <v>8182474000</v>
      </c>
      <c r="H196" s="6">
        <v>7345400438</v>
      </c>
      <c r="I196" s="6">
        <v>75000000</v>
      </c>
      <c r="J196" s="6">
        <v>66839000</v>
      </c>
      <c r="K196" s="6">
        <v>75000000</v>
      </c>
      <c r="L196" s="6">
        <v>74999900</v>
      </c>
      <c r="M196" s="13">
        <f t="shared" ref="M196:M259" si="6">K196+I196+G196+E196+C196</f>
        <v>8382474000</v>
      </c>
      <c r="N196" s="13">
        <f t="shared" ref="N196:N259" si="7">L196+J196+H196+F196+D196</f>
        <v>7537239338</v>
      </c>
    </row>
    <row r="197" spans="1:14" x14ac:dyDescent="0.25">
      <c r="A197" s="1">
        <v>195</v>
      </c>
      <c r="B197" s="3" t="s">
        <v>203</v>
      </c>
      <c r="C197" s="6">
        <v>0</v>
      </c>
      <c r="D197" s="6">
        <v>0</v>
      </c>
      <c r="E197" s="6">
        <v>60000000</v>
      </c>
      <c r="F197" s="6">
        <v>52833105</v>
      </c>
      <c r="G197" s="6">
        <v>7327768016</v>
      </c>
      <c r="H197" s="6">
        <v>6472780796</v>
      </c>
      <c r="I197" s="6">
        <v>84700000</v>
      </c>
      <c r="J197" s="6">
        <v>76903000</v>
      </c>
      <c r="K197" s="6">
        <v>250000000</v>
      </c>
      <c r="L197" s="6">
        <v>211843975</v>
      </c>
      <c r="M197" s="13">
        <f t="shared" si="6"/>
        <v>7722468016</v>
      </c>
      <c r="N197" s="13">
        <f t="shared" si="7"/>
        <v>6814360876</v>
      </c>
    </row>
    <row r="198" spans="1:14" x14ac:dyDescent="0.25">
      <c r="A198" s="1">
        <v>196</v>
      </c>
      <c r="B198" s="3" t="s">
        <v>204</v>
      </c>
      <c r="C198" s="6">
        <v>0</v>
      </c>
      <c r="D198" s="6">
        <v>0</v>
      </c>
      <c r="E198" s="6">
        <v>0</v>
      </c>
      <c r="F198" s="6">
        <v>0</v>
      </c>
      <c r="G198" s="6">
        <v>6506393000</v>
      </c>
      <c r="H198" s="6">
        <v>5876425741</v>
      </c>
      <c r="I198" s="6">
        <v>96428000</v>
      </c>
      <c r="J198" s="6">
        <v>89622000</v>
      </c>
      <c r="K198" s="6">
        <v>66395000</v>
      </c>
      <c r="L198" s="6">
        <v>66395000</v>
      </c>
      <c r="M198" s="13">
        <f t="shared" si="6"/>
        <v>6669216000</v>
      </c>
      <c r="N198" s="13">
        <f t="shared" si="7"/>
        <v>6032442741</v>
      </c>
    </row>
    <row r="199" spans="1:14" x14ac:dyDescent="0.25">
      <c r="A199" s="1">
        <v>197</v>
      </c>
      <c r="B199" s="3" t="s">
        <v>205</v>
      </c>
      <c r="C199" s="6">
        <v>400000000</v>
      </c>
      <c r="D199" s="6">
        <v>398393400</v>
      </c>
      <c r="E199" s="6">
        <v>0</v>
      </c>
      <c r="F199" s="6">
        <v>0</v>
      </c>
      <c r="G199" s="6">
        <v>4524578756</v>
      </c>
      <c r="H199" s="6">
        <v>4493450030</v>
      </c>
      <c r="I199" s="6">
        <v>0</v>
      </c>
      <c r="J199" s="6">
        <v>0</v>
      </c>
      <c r="K199" s="6">
        <v>0</v>
      </c>
      <c r="L199" s="6">
        <v>0</v>
      </c>
      <c r="M199" s="13">
        <f t="shared" si="6"/>
        <v>4924578756</v>
      </c>
      <c r="N199" s="13">
        <f t="shared" si="7"/>
        <v>4891843430</v>
      </c>
    </row>
    <row r="200" spans="1:14" x14ac:dyDescent="0.25">
      <c r="A200" s="1">
        <v>198</v>
      </c>
      <c r="B200" s="3" t="s">
        <v>206</v>
      </c>
      <c r="C200" s="6">
        <v>77000000</v>
      </c>
      <c r="D200" s="6">
        <v>71975000</v>
      </c>
      <c r="E200" s="6">
        <v>20000000</v>
      </c>
      <c r="F200" s="6">
        <v>19720000</v>
      </c>
      <c r="G200" s="6">
        <v>4472516000</v>
      </c>
      <c r="H200" s="6">
        <v>3819388182</v>
      </c>
      <c r="I200" s="6">
        <v>514590738</v>
      </c>
      <c r="J200" s="6">
        <v>482285650</v>
      </c>
      <c r="K200" s="6">
        <v>103000000</v>
      </c>
      <c r="L200" s="6">
        <v>103000000</v>
      </c>
      <c r="M200" s="13">
        <f t="shared" si="6"/>
        <v>5187106738</v>
      </c>
      <c r="N200" s="13">
        <f t="shared" si="7"/>
        <v>4496368832</v>
      </c>
    </row>
    <row r="201" spans="1:14" x14ac:dyDescent="0.25">
      <c r="A201" s="1">
        <v>199</v>
      </c>
      <c r="B201" s="3" t="s">
        <v>207</v>
      </c>
      <c r="C201" s="6">
        <v>83292500</v>
      </c>
      <c r="D201" s="6">
        <v>78820500</v>
      </c>
      <c r="E201" s="6">
        <v>0</v>
      </c>
      <c r="F201" s="6">
        <v>0</v>
      </c>
      <c r="G201" s="6">
        <v>1452600000</v>
      </c>
      <c r="H201" s="6">
        <v>1450192736</v>
      </c>
      <c r="I201" s="6">
        <v>55000000</v>
      </c>
      <c r="J201" s="6">
        <v>52985000</v>
      </c>
      <c r="K201" s="6">
        <v>61025000</v>
      </c>
      <c r="L201" s="6">
        <v>54237500</v>
      </c>
      <c r="M201" s="13">
        <f t="shared" si="6"/>
        <v>1651917500</v>
      </c>
      <c r="N201" s="13">
        <f t="shared" si="7"/>
        <v>1636235736</v>
      </c>
    </row>
    <row r="202" spans="1:14" x14ac:dyDescent="0.25">
      <c r="A202" s="1">
        <v>200</v>
      </c>
      <c r="B202" s="3" t="s">
        <v>208</v>
      </c>
      <c r="C202" s="6">
        <v>0</v>
      </c>
      <c r="D202" s="6">
        <v>0</v>
      </c>
      <c r="E202" s="6">
        <v>0</v>
      </c>
      <c r="F202" s="6">
        <v>0</v>
      </c>
      <c r="G202" s="6">
        <v>1225764000</v>
      </c>
      <c r="H202" s="6">
        <v>1217518835</v>
      </c>
      <c r="I202" s="6">
        <v>35536392</v>
      </c>
      <c r="J202" s="6">
        <v>35438500</v>
      </c>
      <c r="K202" s="6">
        <v>31061500</v>
      </c>
      <c r="L202" s="6">
        <v>31061500</v>
      </c>
      <c r="M202" s="13">
        <f t="shared" si="6"/>
        <v>1292361892</v>
      </c>
      <c r="N202" s="13">
        <f t="shared" si="7"/>
        <v>1284018835</v>
      </c>
    </row>
    <row r="203" spans="1:14" x14ac:dyDescent="0.25">
      <c r="A203" s="1">
        <v>201</v>
      </c>
      <c r="B203" s="3" t="s">
        <v>209</v>
      </c>
      <c r="C203" s="6">
        <v>1154201000</v>
      </c>
      <c r="D203" s="6">
        <v>1058118305</v>
      </c>
      <c r="E203" s="6">
        <v>0</v>
      </c>
      <c r="F203" s="6">
        <v>0</v>
      </c>
      <c r="G203" s="6">
        <v>1344120000</v>
      </c>
      <c r="H203" s="6">
        <v>1344120000</v>
      </c>
      <c r="I203" s="6">
        <v>45985000</v>
      </c>
      <c r="J203" s="6">
        <v>45985000</v>
      </c>
      <c r="K203" s="6">
        <v>28854950</v>
      </c>
      <c r="L203" s="6">
        <v>28854950</v>
      </c>
      <c r="M203" s="13">
        <f t="shared" si="6"/>
        <v>2573160950</v>
      </c>
      <c r="N203" s="13">
        <f t="shared" si="7"/>
        <v>2477078255</v>
      </c>
    </row>
    <row r="204" spans="1:14" x14ac:dyDescent="0.25">
      <c r="A204" s="1">
        <v>202</v>
      </c>
      <c r="B204" s="3" t="s">
        <v>210</v>
      </c>
      <c r="C204" s="6">
        <v>0</v>
      </c>
      <c r="D204" s="6">
        <v>0</v>
      </c>
      <c r="E204" s="6">
        <v>0</v>
      </c>
      <c r="F204" s="6">
        <v>0</v>
      </c>
      <c r="G204" s="6">
        <v>254244000</v>
      </c>
      <c r="H204" s="6">
        <v>236944000</v>
      </c>
      <c r="I204" s="6">
        <v>423329080</v>
      </c>
      <c r="J204" s="6">
        <v>404189080</v>
      </c>
      <c r="K204" s="6">
        <v>0</v>
      </c>
      <c r="L204" s="6">
        <v>0</v>
      </c>
      <c r="M204" s="13">
        <f t="shared" si="6"/>
        <v>677573080</v>
      </c>
      <c r="N204" s="13">
        <f t="shared" si="7"/>
        <v>641133080</v>
      </c>
    </row>
    <row r="205" spans="1:14" x14ac:dyDescent="0.25">
      <c r="A205" s="1">
        <v>203</v>
      </c>
      <c r="B205" s="3" t="s">
        <v>211</v>
      </c>
      <c r="C205" s="6">
        <v>45145622759</v>
      </c>
      <c r="D205" s="6">
        <v>41974641630</v>
      </c>
      <c r="E205" s="6">
        <v>435476000</v>
      </c>
      <c r="F205" s="6">
        <v>147142670</v>
      </c>
      <c r="G205" s="6">
        <v>401138906488</v>
      </c>
      <c r="H205" s="6">
        <v>375850180659</v>
      </c>
      <c r="I205" s="6">
        <v>5314388141</v>
      </c>
      <c r="J205" s="6">
        <v>4739308029</v>
      </c>
      <c r="K205" s="6">
        <v>2000000000</v>
      </c>
      <c r="L205" s="6">
        <v>1525056999</v>
      </c>
      <c r="M205" s="13">
        <f t="shared" si="6"/>
        <v>454034393388</v>
      </c>
      <c r="N205" s="13">
        <f t="shared" si="7"/>
        <v>424236329987</v>
      </c>
    </row>
    <row r="206" spans="1:14" x14ac:dyDescent="0.25">
      <c r="A206" s="1">
        <v>204</v>
      </c>
      <c r="B206" s="3" t="s">
        <v>212</v>
      </c>
      <c r="C206" s="6">
        <v>0</v>
      </c>
      <c r="D206" s="6">
        <v>0</v>
      </c>
      <c r="E206" s="6">
        <v>0</v>
      </c>
      <c r="F206" s="6">
        <v>0</v>
      </c>
      <c r="G206" s="6">
        <v>15423706891</v>
      </c>
      <c r="H206" s="6">
        <v>15174460273</v>
      </c>
      <c r="I206" s="6">
        <v>406400000</v>
      </c>
      <c r="J206" s="6">
        <v>392678100</v>
      </c>
      <c r="K206" s="6">
        <v>200000000</v>
      </c>
      <c r="L206" s="6">
        <v>191474998</v>
      </c>
      <c r="M206" s="13">
        <f t="shared" si="6"/>
        <v>16030106891</v>
      </c>
      <c r="N206" s="13">
        <f t="shared" si="7"/>
        <v>15758613371</v>
      </c>
    </row>
    <row r="207" spans="1:14" x14ac:dyDescent="0.25">
      <c r="A207" s="1">
        <v>205</v>
      </c>
      <c r="B207" s="3" t="s">
        <v>213</v>
      </c>
      <c r="C207" s="6">
        <v>2320000000</v>
      </c>
      <c r="D207" s="6">
        <v>2306241000</v>
      </c>
      <c r="E207" s="6">
        <v>20000000</v>
      </c>
      <c r="F207" s="6">
        <v>0</v>
      </c>
      <c r="G207" s="6">
        <v>23288620000</v>
      </c>
      <c r="H207" s="6">
        <v>21369592517</v>
      </c>
      <c r="I207" s="6">
        <v>300964000</v>
      </c>
      <c r="J207" s="6">
        <v>235144700</v>
      </c>
      <c r="K207" s="6">
        <v>72000000</v>
      </c>
      <c r="L207" s="6">
        <v>71680000</v>
      </c>
      <c r="M207" s="13">
        <f t="shared" si="6"/>
        <v>26001584000</v>
      </c>
      <c r="N207" s="13">
        <f t="shared" si="7"/>
        <v>23982658217</v>
      </c>
    </row>
    <row r="208" spans="1:14" x14ac:dyDescent="0.25">
      <c r="A208" s="1">
        <v>206</v>
      </c>
      <c r="B208" s="3" t="s">
        <v>214</v>
      </c>
      <c r="C208" s="6">
        <v>1952474589</v>
      </c>
      <c r="D208" s="6">
        <v>1844938111</v>
      </c>
      <c r="E208" s="6">
        <v>100000000</v>
      </c>
      <c r="F208" s="6">
        <v>61575000</v>
      </c>
      <c r="G208" s="6">
        <v>13964955491</v>
      </c>
      <c r="H208" s="6">
        <v>12931612998</v>
      </c>
      <c r="I208" s="6">
        <v>796915000</v>
      </c>
      <c r="J208" s="6">
        <v>709239161</v>
      </c>
      <c r="K208" s="6">
        <v>50000000</v>
      </c>
      <c r="L208" s="6">
        <v>33324210</v>
      </c>
      <c r="M208" s="13">
        <f t="shared" si="6"/>
        <v>16864345080</v>
      </c>
      <c r="N208" s="13">
        <f t="shared" si="7"/>
        <v>15580689480</v>
      </c>
    </row>
    <row r="209" spans="1:14" x14ac:dyDescent="0.25">
      <c r="A209" s="1">
        <v>207</v>
      </c>
      <c r="B209" s="3" t="s">
        <v>215</v>
      </c>
      <c r="C209" s="6">
        <v>2434269270</v>
      </c>
      <c r="D209" s="6">
        <v>1867591000</v>
      </c>
      <c r="E209" s="6">
        <v>46369000</v>
      </c>
      <c r="F209" s="6">
        <v>45988500</v>
      </c>
      <c r="G209" s="6">
        <v>32716022737</v>
      </c>
      <c r="H209" s="6">
        <v>32088639305</v>
      </c>
      <c r="I209" s="6">
        <v>189320000</v>
      </c>
      <c r="J209" s="6">
        <v>168807803</v>
      </c>
      <c r="K209" s="6">
        <v>30000000</v>
      </c>
      <c r="L209" s="6">
        <v>22139000</v>
      </c>
      <c r="M209" s="13">
        <f t="shared" si="6"/>
        <v>35415981007</v>
      </c>
      <c r="N209" s="13">
        <f t="shared" si="7"/>
        <v>34193165608</v>
      </c>
    </row>
    <row r="210" spans="1:14" x14ac:dyDescent="0.25">
      <c r="A210" s="1">
        <v>208</v>
      </c>
      <c r="B210" s="3" t="s">
        <v>216</v>
      </c>
      <c r="C210" s="6">
        <v>2500000000</v>
      </c>
      <c r="D210" s="6">
        <v>2407732780</v>
      </c>
      <c r="E210" s="6">
        <v>95000000</v>
      </c>
      <c r="F210" s="6">
        <v>93693000</v>
      </c>
      <c r="G210" s="6">
        <v>23097469692</v>
      </c>
      <c r="H210" s="6">
        <v>20091210161</v>
      </c>
      <c r="I210" s="6">
        <v>500000000</v>
      </c>
      <c r="J210" s="6">
        <v>479289860</v>
      </c>
      <c r="K210" s="6">
        <v>40000000</v>
      </c>
      <c r="L210" s="6">
        <v>32368000</v>
      </c>
      <c r="M210" s="13">
        <f t="shared" si="6"/>
        <v>26232469692</v>
      </c>
      <c r="N210" s="13">
        <f t="shared" si="7"/>
        <v>23104293801</v>
      </c>
    </row>
    <row r="211" spans="1:14" x14ac:dyDescent="0.25">
      <c r="A211" s="1">
        <v>209</v>
      </c>
      <c r="B211" s="3" t="s">
        <v>217</v>
      </c>
      <c r="C211" s="6">
        <v>264809000</v>
      </c>
      <c r="D211" s="6">
        <v>241963000</v>
      </c>
      <c r="E211" s="6">
        <v>0</v>
      </c>
      <c r="F211" s="6">
        <v>0</v>
      </c>
      <c r="G211" s="6">
        <v>12771572307</v>
      </c>
      <c r="H211" s="6">
        <v>10630681310</v>
      </c>
      <c r="I211" s="6">
        <v>800000000</v>
      </c>
      <c r="J211" s="6">
        <v>457662000</v>
      </c>
      <c r="K211" s="6">
        <v>100000000</v>
      </c>
      <c r="L211" s="6">
        <v>51700650</v>
      </c>
      <c r="M211" s="13">
        <f t="shared" si="6"/>
        <v>13936381307</v>
      </c>
      <c r="N211" s="13">
        <f t="shared" si="7"/>
        <v>11382006960</v>
      </c>
    </row>
    <row r="212" spans="1:14" x14ac:dyDescent="0.25">
      <c r="A212" s="1">
        <v>210</v>
      </c>
      <c r="B212" s="3" t="s">
        <v>218</v>
      </c>
      <c r="C212" s="6">
        <v>5162367500</v>
      </c>
      <c r="D212" s="6">
        <v>221339750</v>
      </c>
      <c r="E212" s="6">
        <v>50000000</v>
      </c>
      <c r="F212" s="6">
        <v>0</v>
      </c>
      <c r="G212" s="6">
        <v>81829279657</v>
      </c>
      <c r="H212" s="6">
        <v>57929445878</v>
      </c>
      <c r="I212" s="6">
        <v>268500000</v>
      </c>
      <c r="J212" s="6">
        <v>22275000</v>
      </c>
      <c r="K212" s="6">
        <v>45000000</v>
      </c>
      <c r="L212" s="6">
        <v>1190000</v>
      </c>
      <c r="M212" s="13">
        <f t="shared" si="6"/>
        <v>87355147157</v>
      </c>
      <c r="N212" s="13">
        <f t="shared" si="7"/>
        <v>58174250628</v>
      </c>
    </row>
    <row r="213" spans="1:14" x14ac:dyDescent="0.25">
      <c r="A213" s="1">
        <v>211</v>
      </c>
      <c r="B213" s="3" t="s">
        <v>219</v>
      </c>
      <c r="C213" s="6">
        <v>4961900000</v>
      </c>
      <c r="D213" s="6">
        <v>4027751971</v>
      </c>
      <c r="E213" s="6">
        <v>108139000</v>
      </c>
      <c r="F213" s="6">
        <v>91851110</v>
      </c>
      <c r="G213" s="6">
        <v>28931351936</v>
      </c>
      <c r="H213" s="6">
        <v>21882349215</v>
      </c>
      <c r="I213" s="6">
        <v>355625000</v>
      </c>
      <c r="J213" s="6">
        <v>305959550</v>
      </c>
      <c r="K213" s="6">
        <v>50000000</v>
      </c>
      <c r="L213" s="6">
        <v>6235000</v>
      </c>
      <c r="M213" s="13">
        <f t="shared" si="6"/>
        <v>34407015936</v>
      </c>
      <c r="N213" s="13">
        <f t="shared" si="7"/>
        <v>26314146846</v>
      </c>
    </row>
    <row r="214" spans="1:14" x14ac:dyDescent="0.25">
      <c r="A214" s="1">
        <v>212</v>
      </c>
      <c r="B214" s="3" t="s">
        <v>220</v>
      </c>
      <c r="C214" s="6">
        <v>100000000</v>
      </c>
      <c r="D214" s="6">
        <v>0</v>
      </c>
      <c r="E214" s="6">
        <v>100000000</v>
      </c>
      <c r="F214" s="6">
        <v>51282500</v>
      </c>
      <c r="G214" s="6">
        <v>38247090333</v>
      </c>
      <c r="H214" s="6">
        <v>36709321985</v>
      </c>
      <c r="I214" s="6">
        <v>185236000</v>
      </c>
      <c r="J214" s="6">
        <v>161708650</v>
      </c>
      <c r="K214" s="6">
        <v>100000000</v>
      </c>
      <c r="L214" s="6">
        <v>0</v>
      </c>
      <c r="M214" s="13">
        <f t="shared" si="6"/>
        <v>38732326333</v>
      </c>
      <c r="N214" s="13">
        <f t="shared" si="7"/>
        <v>36922313135</v>
      </c>
    </row>
    <row r="215" spans="1:14" x14ac:dyDescent="0.25">
      <c r="A215" s="1">
        <v>213</v>
      </c>
      <c r="B215" s="3" t="s">
        <v>221</v>
      </c>
      <c r="C215" s="6">
        <v>5899059000</v>
      </c>
      <c r="D215" s="6">
        <v>5846699000</v>
      </c>
      <c r="E215" s="6">
        <v>75000000</v>
      </c>
      <c r="F215" s="6">
        <v>73972500</v>
      </c>
      <c r="G215" s="6">
        <v>20498964000</v>
      </c>
      <c r="H215" s="6">
        <v>19173380497</v>
      </c>
      <c r="I215" s="6">
        <v>371000000</v>
      </c>
      <c r="J215" s="6">
        <v>360457450</v>
      </c>
      <c r="K215" s="6">
        <v>195877000</v>
      </c>
      <c r="L215" s="6">
        <v>190099600</v>
      </c>
      <c r="M215" s="13">
        <f t="shared" si="6"/>
        <v>27039900000</v>
      </c>
      <c r="N215" s="13">
        <f t="shared" si="7"/>
        <v>25644609047</v>
      </c>
    </row>
    <row r="216" spans="1:14" x14ac:dyDescent="0.25">
      <c r="A216" s="1">
        <v>214</v>
      </c>
      <c r="B216" s="3" t="s">
        <v>222</v>
      </c>
      <c r="C216" s="6">
        <v>1727240000</v>
      </c>
      <c r="D216" s="6">
        <v>1625695450</v>
      </c>
      <c r="E216" s="6">
        <v>0</v>
      </c>
      <c r="F216" s="6">
        <v>0</v>
      </c>
      <c r="G216" s="6">
        <v>18852445133</v>
      </c>
      <c r="H216" s="6">
        <v>17243732324</v>
      </c>
      <c r="I216" s="6">
        <v>585750000</v>
      </c>
      <c r="J216" s="6">
        <v>476156092</v>
      </c>
      <c r="K216" s="6">
        <v>120000000</v>
      </c>
      <c r="L216" s="6">
        <v>88532000</v>
      </c>
      <c r="M216" s="13">
        <f t="shared" si="6"/>
        <v>21285435133</v>
      </c>
      <c r="N216" s="13">
        <f t="shared" si="7"/>
        <v>19434115866</v>
      </c>
    </row>
    <row r="217" spans="1:14" x14ac:dyDescent="0.25">
      <c r="A217" s="1">
        <v>215</v>
      </c>
      <c r="B217" s="3" t="s">
        <v>223</v>
      </c>
      <c r="C217" s="6">
        <v>250000000</v>
      </c>
      <c r="D217" s="6">
        <v>246042650</v>
      </c>
      <c r="E217" s="6">
        <v>0</v>
      </c>
      <c r="F217" s="6">
        <v>0</v>
      </c>
      <c r="G217" s="6">
        <v>13856618053</v>
      </c>
      <c r="H217" s="6">
        <v>12506900493</v>
      </c>
      <c r="I217" s="6">
        <v>525000000</v>
      </c>
      <c r="J217" s="6">
        <v>511991050</v>
      </c>
      <c r="K217" s="6">
        <v>70000000</v>
      </c>
      <c r="L217" s="6">
        <v>55400000</v>
      </c>
      <c r="M217" s="13">
        <f t="shared" si="6"/>
        <v>14701618053</v>
      </c>
      <c r="N217" s="13">
        <f t="shared" si="7"/>
        <v>13320334193</v>
      </c>
    </row>
    <row r="218" spans="1:14" x14ac:dyDescent="0.25">
      <c r="A218" s="1">
        <v>216</v>
      </c>
      <c r="B218" s="3" t="s">
        <v>224</v>
      </c>
      <c r="C218" s="6">
        <v>1002548500</v>
      </c>
      <c r="D218" s="6">
        <v>944220328</v>
      </c>
      <c r="E218" s="6">
        <v>0</v>
      </c>
      <c r="F218" s="6">
        <v>0</v>
      </c>
      <c r="G218" s="6">
        <v>13966599000</v>
      </c>
      <c r="H218" s="6">
        <v>8704009192</v>
      </c>
      <c r="I218" s="6">
        <v>1422893793</v>
      </c>
      <c r="J218" s="6">
        <v>1282800828</v>
      </c>
      <c r="K218" s="6">
        <v>90000000</v>
      </c>
      <c r="L218" s="6">
        <v>87733200</v>
      </c>
      <c r="M218" s="13">
        <f t="shared" si="6"/>
        <v>16482041293</v>
      </c>
      <c r="N218" s="13">
        <f t="shared" si="7"/>
        <v>11018763548</v>
      </c>
    </row>
    <row r="219" spans="1:14" x14ac:dyDescent="0.25">
      <c r="A219" s="1">
        <v>217</v>
      </c>
      <c r="B219" s="3" t="s">
        <v>225</v>
      </c>
      <c r="C219" s="6">
        <v>1715884900</v>
      </c>
      <c r="D219" s="6">
        <v>1704049850</v>
      </c>
      <c r="E219" s="6">
        <v>250000000</v>
      </c>
      <c r="F219" s="6">
        <v>250000000</v>
      </c>
      <c r="G219" s="6">
        <v>81277763315</v>
      </c>
      <c r="H219" s="6">
        <v>77042111609</v>
      </c>
      <c r="I219" s="6">
        <v>2091793000</v>
      </c>
      <c r="J219" s="6">
        <v>2079127460</v>
      </c>
      <c r="K219" s="6">
        <v>500000000</v>
      </c>
      <c r="L219" s="6">
        <v>483760000</v>
      </c>
      <c r="M219" s="13">
        <f t="shared" si="6"/>
        <v>85835441215</v>
      </c>
      <c r="N219" s="13">
        <f t="shared" si="7"/>
        <v>81559048919</v>
      </c>
    </row>
    <row r="220" spans="1:14" x14ac:dyDescent="0.25">
      <c r="A220" s="1">
        <v>218</v>
      </c>
      <c r="B220" s="3" t="s">
        <v>226</v>
      </c>
      <c r="C220" s="6">
        <v>900000000</v>
      </c>
      <c r="D220" s="6">
        <v>585381000</v>
      </c>
      <c r="E220" s="6">
        <v>70000000</v>
      </c>
      <c r="F220" s="6">
        <v>49800000</v>
      </c>
      <c r="G220" s="6">
        <v>14672943165</v>
      </c>
      <c r="H220" s="6">
        <v>13317691110</v>
      </c>
      <c r="I220" s="6">
        <v>327000000</v>
      </c>
      <c r="J220" s="6">
        <v>313945000</v>
      </c>
      <c r="K220" s="6">
        <v>250000000</v>
      </c>
      <c r="L220" s="6">
        <v>234871000</v>
      </c>
      <c r="M220" s="13">
        <f t="shared" si="6"/>
        <v>16219943165</v>
      </c>
      <c r="N220" s="13">
        <f t="shared" si="7"/>
        <v>14501688110</v>
      </c>
    </row>
    <row r="221" spans="1:14" x14ac:dyDescent="0.25">
      <c r="A221" s="1">
        <v>219</v>
      </c>
      <c r="B221" s="3" t="s">
        <v>227</v>
      </c>
      <c r="C221" s="6">
        <v>383119000</v>
      </c>
      <c r="D221" s="6">
        <v>380010000</v>
      </c>
      <c r="E221" s="6">
        <v>100000000</v>
      </c>
      <c r="F221" s="6">
        <v>54429200</v>
      </c>
      <c r="G221" s="6">
        <v>23700768976</v>
      </c>
      <c r="H221" s="6">
        <v>21123633197</v>
      </c>
      <c r="I221" s="6">
        <v>703050000</v>
      </c>
      <c r="J221" s="6">
        <v>623374150</v>
      </c>
      <c r="K221" s="6">
        <v>100000000</v>
      </c>
      <c r="L221" s="6">
        <v>47901700</v>
      </c>
      <c r="M221" s="13">
        <f t="shared" si="6"/>
        <v>24986937976</v>
      </c>
      <c r="N221" s="13">
        <f t="shared" si="7"/>
        <v>22229348247</v>
      </c>
    </row>
    <row r="222" spans="1:14" x14ac:dyDescent="0.25">
      <c r="A222" s="1">
        <v>220</v>
      </c>
      <c r="B222" s="3" t="s">
        <v>228</v>
      </c>
      <c r="C222" s="6">
        <v>2509000000</v>
      </c>
      <c r="D222" s="6">
        <v>2405132533</v>
      </c>
      <c r="E222" s="6">
        <v>140000000</v>
      </c>
      <c r="F222" s="6">
        <v>136912077</v>
      </c>
      <c r="G222" s="6">
        <v>17758144855</v>
      </c>
      <c r="H222" s="6">
        <v>15998099530</v>
      </c>
      <c r="I222" s="6">
        <v>309881000</v>
      </c>
      <c r="J222" s="6">
        <v>227776000</v>
      </c>
      <c r="K222" s="6">
        <v>30000000</v>
      </c>
      <c r="L222" s="6">
        <v>19333500</v>
      </c>
      <c r="M222" s="13">
        <f t="shared" si="6"/>
        <v>20747025855</v>
      </c>
      <c r="N222" s="13">
        <f t="shared" si="7"/>
        <v>18787253640</v>
      </c>
    </row>
    <row r="223" spans="1:14" x14ac:dyDescent="0.25">
      <c r="A223" s="1">
        <v>221</v>
      </c>
      <c r="B223" s="3" t="s">
        <v>229</v>
      </c>
      <c r="C223" s="6">
        <v>1100000000</v>
      </c>
      <c r="D223" s="6">
        <v>942680150</v>
      </c>
      <c r="E223" s="6">
        <v>10000000</v>
      </c>
      <c r="F223" s="6">
        <v>9840000</v>
      </c>
      <c r="G223" s="6">
        <v>12828267772</v>
      </c>
      <c r="H223" s="6">
        <v>11721693340</v>
      </c>
      <c r="I223" s="6">
        <v>250000000</v>
      </c>
      <c r="J223" s="6">
        <v>217046250</v>
      </c>
      <c r="K223" s="6">
        <v>50000000</v>
      </c>
      <c r="L223" s="6">
        <v>48979900</v>
      </c>
      <c r="M223" s="13">
        <f t="shared" si="6"/>
        <v>14238267772</v>
      </c>
      <c r="N223" s="13">
        <f t="shared" si="7"/>
        <v>12940239640</v>
      </c>
    </row>
    <row r="224" spans="1:14" x14ac:dyDescent="0.25">
      <c r="A224" s="1">
        <v>222</v>
      </c>
      <c r="B224" s="3" t="s">
        <v>230</v>
      </c>
      <c r="C224" s="6">
        <v>1544340000</v>
      </c>
      <c r="D224" s="6">
        <v>1497879800</v>
      </c>
      <c r="E224" s="6">
        <v>84149055</v>
      </c>
      <c r="F224" s="6">
        <v>14564000</v>
      </c>
      <c r="G224" s="6">
        <v>64120830604</v>
      </c>
      <c r="H224" s="6">
        <v>52144830357</v>
      </c>
      <c r="I224" s="6">
        <v>534616445</v>
      </c>
      <c r="J224" s="6">
        <v>495103168</v>
      </c>
      <c r="K224" s="6">
        <v>100000000</v>
      </c>
      <c r="L224" s="6">
        <v>92885000</v>
      </c>
      <c r="M224" s="13">
        <f t="shared" si="6"/>
        <v>66383936104</v>
      </c>
      <c r="N224" s="13">
        <f t="shared" si="7"/>
        <v>54245262325</v>
      </c>
    </row>
    <row r="225" spans="1:14" x14ac:dyDescent="0.25">
      <c r="A225" s="1">
        <v>223</v>
      </c>
      <c r="B225" s="3" t="s">
        <v>231</v>
      </c>
      <c r="C225" s="6">
        <v>835000000</v>
      </c>
      <c r="D225" s="6">
        <v>773472823</v>
      </c>
      <c r="E225" s="6">
        <v>30000000</v>
      </c>
      <c r="F225" s="6">
        <v>29625000</v>
      </c>
      <c r="G225" s="6">
        <v>187797981482</v>
      </c>
      <c r="H225" s="6">
        <v>154187571900</v>
      </c>
      <c r="I225" s="6">
        <v>888842500</v>
      </c>
      <c r="J225" s="6">
        <v>809037576</v>
      </c>
      <c r="K225" s="6">
        <v>72120000</v>
      </c>
      <c r="L225" s="6">
        <v>17075100</v>
      </c>
      <c r="M225" s="13">
        <f t="shared" si="6"/>
        <v>189623943982</v>
      </c>
      <c r="N225" s="13">
        <f t="shared" si="7"/>
        <v>155816782399</v>
      </c>
    </row>
    <row r="226" spans="1:14" x14ac:dyDescent="0.25">
      <c r="A226" s="1">
        <v>224</v>
      </c>
      <c r="B226" s="3" t="s">
        <v>232</v>
      </c>
      <c r="C226" s="6">
        <v>2100875112</v>
      </c>
      <c r="D226" s="6">
        <v>1946478750</v>
      </c>
      <c r="E226" s="6">
        <v>60000000</v>
      </c>
      <c r="F226" s="6">
        <v>27408000</v>
      </c>
      <c r="G226" s="6">
        <v>14429789859</v>
      </c>
      <c r="H226" s="6">
        <v>13531595278</v>
      </c>
      <c r="I226" s="6">
        <v>225000000</v>
      </c>
      <c r="J226" s="6">
        <v>212457000</v>
      </c>
      <c r="K226" s="6">
        <v>96491500</v>
      </c>
      <c r="L226" s="6">
        <v>92139500</v>
      </c>
      <c r="M226" s="13">
        <f t="shared" si="6"/>
        <v>16912156471</v>
      </c>
      <c r="N226" s="13">
        <f t="shared" si="7"/>
        <v>15810078528</v>
      </c>
    </row>
    <row r="227" spans="1:14" x14ac:dyDescent="0.25">
      <c r="A227" s="1">
        <v>225</v>
      </c>
      <c r="B227" s="3" t="s">
        <v>233</v>
      </c>
      <c r="C227" s="6">
        <v>1500000000</v>
      </c>
      <c r="D227" s="6">
        <v>1375760050</v>
      </c>
      <c r="E227" s="6">
        <v>580000000</v>
      </c>
      <c r="F227" s="6">
        <v>517451000</v>
      </c>
      <c r="G227" s="6">
        <v>49626004396</v>
      </c>
      <c r="H227" s="6">
        <v>46287166697</v>
      </c>
      <c r="I227" s="6">
        <v>1167900000</v>
      </c>
      <c r="J227" s="6">
        <v>1163745000</v>
      </c>
      <c r="K227" s="6">
        <v>200000000</v>
      </c>
      <c r="L227" s="6">
        <v>199946240</v>
      </c>
      <c r="M227" s="13">
        <f t="shared" si="6"/>
        <v>53073904396</v>
      </c>
      <c r="N227" s="13">
        <f t="shared" si="7"/>
        <v>49544068987</v>
      </c>
    </row>
    <row r="228" spans="1:14" x14ac:dyDescent="0.25">
      <c r="A228" s="1">
        <v>226</v>
      </c>
      <c r="B228" s="3" t="s">
        <v>234</v>
      </c>
      <c r="C228" s="6">
        <v>4180780000</v>
      </c>
      <c r="D228" s="6">
        <v>3040508800</v>
      </c>
      <c r="E228" s="6">
        <v>0</v>
      </c>
      <c r="F228" s="6">
        <v>0</v>
      </c>
      <c r="G228" s="6">
        <v>19230791000</v>
      </c>
      <c r="H228" s="6">
        <v>17566000741</v>
      </c>
      <c r="I228" s="6">
        <v>213750400</v>
      </c>
      <c r="J228" s="6">
        <v>177692498</v>
      </c>
      <c r="K228" s="6">
        <v>40509550</v>
      </c>
      <c r="L228" s="6">
        <v>30854980</v>
      </c>
      <c r="M228" s="13">
        <f t="shared" si="6"/>
        <v>23665830950</v>
      </c>
      <c r="N228" s="13">
        <f t="shared" si="7"/>
        <v>20815057019</v>
      </c>
    </row>
    <row r="229" spans="1:14" x14ac:dyDescent="0.25">
      <c r="A229" s="1">
        <v>227</v>
      </c>
      <c r="B229" s="3" t="s">
        <v>235</v>
      </c>
      <c r="C229" s="6">
        <v>48832000</v>
      </c>
      <c r="D229" s="6">
        <v>39492000</v>
      </c>
      <c r="E229" s="6">
        <v>105000000</v>
      </c>
      <c r="F229" s="6">
        <v>104143500</v>
      </c>
      <c r="G229" s="6">
        <v>15678473492</v>
      </c>
      <c r="H229" s="6">
        <v>13473163864</v>
      </c>
      <c r="I229" s="6">
        <v>398000000</v>
      </c>
      <c r="J229" s="6">
        <v>351539700</v>
      </c>
      <c r="K229" s="6">
        <v>77000000</v>
      </c>
      <c r="L229" s="6">
        <v>66346947</v>
      </c>
      <c r="M229" s="13">
        <f t="shared" si="6"/>
        <v>16307305492</v>
      </c>
      <c r="N229" s="13">
        <f t="shared" si="7"/>
        <v>14034686011</v>
      </c>
    </row>
    <row r="230" spans="1:14" x14ac:dyDescent="0.25">
      <c r="A230" s="1">
        <v>228</v>
      </c>
      <c r="B230" s="3" t="s">
        <v>236</v>
      </c>
      <c r="C230" s="6">
        <v>700000000</v>
      </c>
      <c r="D230" s="6">
        <v>695587600</v>
      </c>
      <c r="E230" s="6">
        <v>60080900</v>
      </c>
      <c r="F230" s="6">
        <v>49275000</v>
      </c>
      <c r="G230" s="6">
        <v>28482294741</v>
      </c>
      <c r="H230" s="6">
        <v>26417508794</v>
      </c>
      <c r="I230" s="6">
        <v>571000000</v>
      </c>
      <c r="J230" s="6">
        <v>514581000</v>
      </c>
      <c r="K230" s="6">
        <v>52000000</v>
      </c>
      <c r="L230" s="6">
        <v>51680000</v>
      </c>
      <c r="M230" s="13">
        <f t="shared" si="6"/>
        <v>29865375641</v>
      </c>
      <c r="N230" s="13">
        <f t="shared" si="7"/>
        <v>27728632394</v>
      </c>
    </row>
    <row r="231" spans="1:14" x14ac:dyDescent="0.25">
      <c r="A231" s="1">
        <v>229</v>
      </c>
      <c r="B231" s="3" t="s">
        <v>237</v>
      </c>
      <c r="C231" s="6">
        <v>5000000000</v>
      </c>
      <c r="D231" s="6">
        <v>4904732888</v>
      </c>
      <c r="E231" s="6">
        <v>185485000</v>
      </c>
      <c r="F231" s="6">
        <v>162025485</v>
      </c>
      <c r="G231" s="6">
        <v>32795746871</v>
      </c>
      <c r="H231" s="6">
        <v>21489284878</v>
      </c>
      <c r="I231" s="6">
        <v>200000000</v>
      </c>
      <c r="J231" s="6">
        <v>187249700</v>
      </c>
      <c r="K231" s="6">
        <v>93875000</v>
      </c>
      <c r="L231" s="6">
        <v>68892600</v>
      </c>
      <c r="M231" s="13">
        <f t="shared" si="6"/>
        <v>38275106871</v>
      </c>
      <c r="N231" s="13">
        <f t="shared" si="7"/>
        <v>26812185551</v>
      </c>
    </row>
    <row r="232" spans="1:14" x14ac:dyDescent="0.25">
      <c r="A232" s="1">
        <v>230</v>
      </c>
      <c r="B232" s="3" t="s">
        <v>238</v>
      </c>
      <c r="C232" s="6">
        <v>250000000</v>
      </c>
      <c r="D232" s="6">
        <v>237057000</v>
      </c>
      <c r="E232" s="6">
        <v>75000000</v>
      </c>
      <c r="F232" s="6">
        <v>46354500</v>
      </c>
      <c r="G232" s="6">
        <v>13803335231</v>
      </c>
      <c r="H232" s="6">
        <v>12239748510</v>
      </c>
      <c r="I232" s="6">
        <v>487000000</v>
      </c>
      <c r="J232" s="6">
        <v>413998024</v>
      </c>
      <c r="K232" s="6">
        <v>125000000</v>
      </c>
      <c r="L232" s="6">
        <v>122598000</v>
      </c>
      <c r="M232" s="13">
        <f t="shared" si="6"/>
        <v>14740335231</v>
      </c>
      <c r="N232" s="13">
        <f t="shared" si="7"/>
        <v>13059756034</v>
      </c>
    </row>
    <row r="233" spans="1:14" x14ac:dyDescent="0.25">
      <c r="A233" s="1">
        <v>231</v>
      </c>
      <c r="B233" s="3" t="s">
        <v>239</v>
      </c>
      <c r="C233" s="6">
        <v>1467551000</v>
      </c>
      <c r="D233" s="6">
        <v>1445946100</v>
      </c>
      <c r="E233" s="6">
        <v>200000000</v>
      </c>
      <c r="F233" s="6">
        <v>196748050</v>
      </c>
      <c r="G233" s="6">
        <v>17785664055</v>
      </c>
      <c r="H233" s="6">
        <v>17121582101</v>
      </c>
      <c r="I233" s="6">
        <v>1076081776</v>
      </c>
      <c r="J233" s="6">
        <v>1045766436</v>
      </c>
      <c r="K233" s="6">
        <v>200000000</v>
      </c>
      <c r="L233" s="6">
        <v>173604919</v>
      </c>
      <c r="M233" s="13">
        <f t="shared" si="6"/>
        <v>20729296831</v>
      </c>
      <c r="N233" s="13">
        <f t="shared" si="7"/>
        <v>19983647606</v>
      </c>
    </row>
    <row r="234" spans="1:14" x14ac:dyDescent="0.25">
      <c r="A234" s="1">
        <v>232</v>
      </c>
      <c r="B234" s="3" t="s">
        <v>240</v>
      </c>
      <c r="C234" s="6">
        <v>2000000000</v>
      </c>
      <c r="D234" s="6">
        <v>1954393850</v>
      </c>
      <c r="E234" s="6">
        <v>50000000</v>
      </c>
      <c r="F234" s="6">
        <v>48750000</v>
      </c>
      <c r="G234" s="6">
        <v>15974358883</v>
      </c>
      <c r="H234" s="6">
        <v>12945836343</v>
      </c>
      <c r="I234" s="6">
        <v>350000000</v>
      </c>
      <c r="J234" s="6">
        <v>345792500</v>
      </c>
      <c r="K234" s="6">
        <v>50000000</v>
      </c>
      <c r="L234" s="6">
        <v>46372000</v>
      </c>
      <c r="M234" s="13">
        <f t="shared" si="6"/>
        <v>18424358883</v>
      </c>
      <c r="N234" s="13">
        <f t="shared" si="7"/>
        <v>15341144693</v>
      </c>
    </row>
    <row r="235" spans="1:14" x14ac:dyDescent="0.25">
      <c r="A235" s="1">
        <v>233</v>
      </c>
      <c r="B235" s="3" t="s">
        <v>241</v>
      </c>
      <c r="C235" s="6">
        <v>0</v>
      </c>
      <c r="D235" s="6">
        <v>0</v>
      </c>
      <c r="E235" s="6">
        <v>119601800</v>
      </c>
      <c r="F235" s="6">
        <v>41273800</v>
      </c>
      <c r="G235" s="6">
        <v>14157349311</v>
      </c>
      <c r="H235" s="6">
        <v>13527438646</v>
      </c>
      <c r="I235" s="6">
        <v>480312025</v>
      </c>
      <c r="J235" s="6">
        <v>379100118</v>
      </c>
      <c r="K235" s="6">
        <v>37498400</v>
      </c>
      <c r="L235" s="6">
        <v>10060600</v>
      </c>
      <c r="M235" s="13">
        <f t="shared" si="6"/>
        <v>14794761536</v>
      </c>
      <c r="N235" s="13">
        <f t="shared" si="7"/>
        <v>13957873164</v>
      </c>
    </row>
    <row r="236" spans="1:14" x14ac:dyDescent="0.25">
      <c r="A236" s="1">
        <v>234</v>
      </c>
      <c r="B236" s="3" t="s">
        <v>242</v>
      </c>
      <c r="C236" s="6">
        <v>0</v>
      </c>
      <c r="D236" s="6">
        <v>0</v>
      </c>
      <c r="E236" s="6">
        <v>15000000</v>
      </c>
      <c r="F236" s="6">
        <v>11620000</v>
      </c>
      <c r="G236" s="6">
        <v>59158153752</v>
      </c>
      <c r="H236" s="6">
        <v>40755192332</v>
      </c>
      <c r="I236" s="6">
        <v>502135000</v>
      </c>
      <c r="J236" s="6">
        <v>500865000</v>
      </c>
      <c r="K236" s="6">
        <v>650000000</v>
      </c>
      <c r="L236" s="6">
        <v>629237500</v>
      </c>
      <c r="M236" s="13">
        <f t="shared" si="6"/>
        <v>60325288752</v>
      </c>
      <c r="N236" s="13">
        <f t="shared" si="7"/>
        <v>41896914832</v>
      </c>
    </row>
    <row r="237" spans="1:14" x14ac:dyDescent="0.25">
      <c r="A237" s="1">
        <v>235</v>
      </c>
      <c r="B237" s="3" t="s">
        <v>243</v>
      </c>
      <c r="C237" s="6">
        <v>0</v>
      </c>
      <c r="D237" s="6">
        <v>0</v>
      </c>
      <c r="E237" s="6">
        <v>126409000</v>
      </c>
      <c r="F237" s="6">
        <v>117598795</v>
      </c>
      <c r="G237" s="6">
        <v>13784667900</v>
      </c>
      <c r="H237" s="6">
        <v>8822024825</v>
      </c>
      <c r="I237" s="6">
        <v>6055250000</v>
      </c>
      <c r="J237" s="6">
        <v>5848247616</v>
      </c>
      <c r="K237" s="6">
        <v>55834880</v>
      </c>
      <c r="L237" s="6">
        <v>24553465</v>
      </c>
      <c r="M237" s="13">
        <f t="shared" si="6"/>
        <v>20022161780</v>
      </c>
      <c r="N237" s="13">
        <f t="shared" si="7"/>
        <v>14812424701</v>
      </c>
    </row>
    <row r="238" spans="1:14" x14ac:dyDescent="0.25">
      <c r="A238" s="1">
        <v>236</v>
      </c>
      <c r="B238" s="3" t="s">
        <v>244</v>
      </c>
      <c r="C238" s="6">
        <v>0</v>
      </c>
      <c r="D238" s="6">
        <v>0</v>
      </c>
      <c r="E238" s="6">
        <v>65000000</v>
      </c>
      <c r="F238" s="6">
        <v>58483310</v>
      </c>
      <c r="G238" s="6">
        <v>29924700033</v>
      </c>
      <c r="H238" s="6">
        <v>17232941267</v>
      </c>
      <c r="I238" s="6">
        <v>2275029700</v>
      </c>
      <c r="J238" s="6">
        <v>2190005600</v>
      </c>
      <c r="K238" s="6">
        <v>50000000</v>
      </c>
      <c r="L238" s="6">
        <v>40615000</v>
      </c>
      <c r="M238" s="13">
        <f t="shared" si="6"/>
        <v>32314729733</v>
      </c>
      <c r="N238" s="13">
        <f t="shared" si="7"/>
        <v>19522045177</v>
      </c>
    </row>
    <row r="239" spans="1:14" x14ac:dyDescent="0.25">
      <c r="A239" s="1">
        <v>237</v>
      </c>
      <c r="B239" s="3" t="s">
        <v>245</v>
      </c>
      <c r="C239" s="6">
        <v>0</v>
      </c>
      <c r="D239" s="6">
        <v>0</v>
      </c>
      <c r="E239" s="6">
        <v>75927000</v>
      </c>
      <c r="F239" s="6">
        <v>74577500</v>
      </c>
      <c r="G239" s="6">
        <v>22466221183</v>
      </c>
      <c r="H239" s="6">
        <v>21913886151</v>
      </c>
      <c r="I239" s="6">
        <v>753780140</v>
      </c>
      <c r="J239" s="6">
        <v>595530650</v>
      </c>
      <c r="K239" s="6">
        <v>84029400</v>
      </c>
      <c r="L239" s="6">
        <v>78879000</v>
      </c>
      <c r="M239" s="13">
        <f t="shared" si="6"/>
        <v>23379957723</v>
      </c>
      <c r="N239" s="13">
        <f t="shared" si="7"/>
        <v>22662873301</v>
      </c>
    </row>
    <row r="240" spans="1:14" x14ac:dyDescent="0.25">
      <c r="A240" s="1">
        <v>238</v>
      </c>
      <c r="B240" s="3" t="s">
        <v>246</v>
      </c>
      <c r="C240" s="6">
        <v>0</v>
      </c>
      <c r="D240" s="6">
        <v>0</v>
      </c>
      <c r="E240" s="6">
        <v>76065000</v>
      </c>
      <c r="F240" s="6">
        <v>0</v>
      </c>
      <c r="G240" s="6">
        <v>12447985000</v>
      </c>
      <c r="H240" s="6">
        <v>8373849663</v>
      </c>
      <c r="I240" s="6">
        <v>490000000</v>
      </c>
      <c r="J240" s="6">
        <v>410568800</v>
      </c>
      <c r="K240" s="6">
        <v>40000000</v>
      </c>
      <c r="L240" s="6">
        <v>13670000</v>
      </c>
      <c r="M240" s="13">
        <f t="shared" si="6"/>
        <v>13054050000</v>
      </c>
      <c r="N240" s="13">
        <f t="shared" si="7"/>
        <v>8798088463</v>
      </c>
    </row>
    <row r="241" spans="1:14" x14ac:dyDescent="0.25">
      <c r="A241" s="1">
        <v>239</v>
      </c>
      <c r="B241" s="3" t="s">
        <v>247</v>
      </c>
      <c r="C241" s="6">
        <v>0</v>
      </c>
      <c r="D241" s="6">
        <v>0</v>
      </c>
      <c r="E241" s="6">
        <v>0</v>
      </c>
      <c r="F241" s="6">
        <v>0</v>
      </c>
      <c r="G241" s="6">
        <v>12720465000</v>
      </c>
      <c r="H241" s="6">
        <v>7914442678</v>
      </c>
      <c r="I241" s="6">
        <v>1649768713</v>
      </c>
      <c r="J241" s="6">
        <v>703467500</v>
      </c>
      <c r="K241" s="6">
        <v>115000000</v>
      </c>
      <c r="L241" s="6">
        <v>104931000</v>
      </c>
      <c r="M241" s="13">
        <f t="shared" si="6"/>
        <v>14485233713</v>
      </c>
      <c r="N241" s="13">
        <f t="shared" si="7"/>
        <v>8722841178</v>
      </c>
    </row>
    <row r="242" spans="1:14" x14ac:dyDescent="0.25">
      <c r="A242" s="1">
        <v>240</v>
      </c>
      <c r="B242" s="3" t="s">
        <v>248</v>
      </c>
      <c r="C242" s="6">
        <v>0</v>
      </c>
      <c r="D242" s="6">
        <v>0</v>
      </c>
      <c r="E242" s="6">
        <v>65406459</v>
      </c>
      <c r="F242" s="6">
        <v>59701000</v>
      </c>
      <c r="G242" s="6">
        <v>23411666368</v>
      </c>
      <c r="H242" s="6">
        <v>6797476652</v>
      </c>
      <c r="I242" s="6">
        <v>0</v>
      </c>
      <c r="J242" s="6">
        <v>0</v>
      </c>
      <c r="K242" s="6">
        <v>0</v>
      </c>
      <c r="L242" s="6">
        <v>0</v>
      </c>
      <c r="M242" s="13">
        <f t="shared" si="6"/>
        <v>23477072827</v>
      </c>
      <c r="N242" s="13">
        <f t="shared" si="7"/>
        <v>6857177652</v>
      </c>
    </row>
    <row r="243" spans="1:14" x14ac:dyDescent="0.25">
      <c r="A243" s="1">
        <v>241</v>
      </c>
      <c r="B243" s="3" t="s">
        <v>249</v>
      </c>
      <c r="C243" s="6">
        <v>0</v>
      </c>
      <c r="D243" s="6">
        <v>0</v>
      </c>
      <c r="E243" s="6">
        <v>0</v>
      </c>
      <c r="F243" s="6">
        <v>0</v>
      </c>
      <c r="G243" s="6">
        <v>17482387234</v>
      </c>
      <c r="H243" s="6">
        <v>8513287911</v>
      </c>
      <c r="I243" s="6">
        <v>829245027</v>
      </c>
      <c r="J243" s="6">
        <v>597598133</v>
      </c>
      <c r="K243" s="6">
        <v>40210000</v>
      </c>
      <c r="L243" s="6">
        <v>21015500</v>
      </c>
      <c r="M243" s="13">
        <f t="shared" si="6"/>
        <v>18351842261</v>
      </c>
      <c r="N243" s="13">
        <f t="shared" si="7"/>
        <v>9131901544</v>
      </c>
    </row>
    <row r="244" spans="1:14" x14ac:dyDescent="0.25">
      <c r="A244" s="1">
        <v>242</v>
      </c>
      <c r="B244" s="3" t="s">
        <v>250</v>
      </c>
      <c r="C244" s="6">
        <v>0</v>
      </c>
      <c r="D244" s="6">
        <v>0</v>
      </c>
      <c r="E244" s="6">
        <v>0</v>
      </c>
      <c r="F244" s="6">
        <v>0</v>
      </c>
      <c r="G244" s="6">
        <v>2499416600</v>
      </c>
      <c r="H244" s="6">
        <v>2112674381</v>
      </c>
      <c r="I244" s="6">
        <v>1063077428</v>
      </c>
      <c r="J244" s="6">
        <v>742597050</v>
      </c>
      <c r="K244" s="6">
        <v>0</v>
      </c>
      <c r="L244" s="6">
        <v>0</v>
      </c>
      <c r="M244" s="13">
        <f t="shared" si="6"/>
        <v>3562494028</v>
      </c>
      <c r="N244" s="13">
        <f t="shared" si="7"/>
        <v>2855271431</v>
      </c>
    </row>
    <row r="245" spans="1:14" x14ac:dyDescent="0.25">
      <c r="A245" s="1">
        <v>243</v>
      </c>
      <c r="B245" s="3" t="s">
        <v>251</v>
      </c>
      <c r="C245" s="6">
        <v>0</v>
      </c>
      <c r="D245" s="6">
        <v>0</v>
      </c>
      <c r="E245" s="6">
        <v>0</v>
      </c>
      <c r="F245" s="6">
        <v>0</v>
      </c>
      <c r="G245" s="6">
        <v>1034571088</v>
      </c>
      <c r="H245" s="6">
        <v>869158904</v>
      </c>
      <c r="I245" s="6">
        <v>0</v>
      </c>
      <c r="J245" s="6">
        <v>0</v>
      </c>
      <c r="K245" s="6">
        <v>0</v>
      </c>
      <c r="L245" s="6">
        <v>0</v>
      </c>
      <c r="M245" s="13">
        <f t="shared" si="6"/>
        <v>1034571088</v>
      </c>
      <c r="N245" s="13">
        <f t="shared" si="7"/>
        <v>869158904</v>
      </c>
    </row>
    <row r="246" spans="1:14" x14ac:dyDescent="0.25">
      <c r="A246" s="1">
        <v>244</v>
      </c>
      <c r="B246" s="3" t="s">
        <v>252</v>
      </c>
      <c r="C246" s="6">
        <v>0</v>
      </c>
      <c r="D246" s="6">
        <v>0</v>
      </c>
      <c r="E246" s="6">
        <v>0</v>
      </c>
      <c r="F246" s="6">
        <v>0</v>
      </c>
      <c r="G246" s="6">
        <v>313702453</v>
      </c>
      <c r="H246" s="6">
        <v>58093565</v>
      </c>
      <c r="I246" s="6">
        <v>0</v>
      </c>
      <c r="J246" s="6">
        <v>0</v>
      </c>
      <c r="K246" s="6">
        <v>30509000</v>
      </c>
      <c r="L246" s="6">
        <v>29750000</v>
      </c>
      <c r="M246" s="13">
        <f t="shared" si="6"/>
        <v>344211453</v>
      </c>
      <c r="N246" s="13">
        <f t="shared" si="7"/>
        <v>87843565</v>
      </c>
    </row>
    <row r="247" spans="1:14" x14ac:dyDescent="0.25">
      <c r="A247" s="1">
        <v>245</v>
      </c>
      <c r="B247" s="3" t="s">
        <v>253</v>
      </c>
      <c r="C247" s="6">
        <v>0</v>
      </c>
      <c r="D247" s="6">
        <v>0</v>
      </c>
      <c r="E247" s="6">
        <v>0</v>
      </c>
      <c r="F247" s="6">
        <v>0</v>
      </c>
      <c r="G247" s="6">
        <v>219344852</v>
      </c>
      <c r="H247" s="6">
        <v>135983870</v>
      </c>
      <c r="I247" s="6">
        <v>0</v>
      </c>
      <c r="J247" s="6">
        <v>0</v>
      </c>
      <c r="K247" s="6">
        <v>0</v>
      </c>
      <c r="L247" s="6">
        <v>0</v>
      </c>
      <c r="M247" s="13">
        <f t="shared" si="6"/>
        <v>219344852</v>
      </c>
      <c r="N247" s="13">
        <f t="shared" si="7"/>
        <v>135983870</v>
      </c>
    </row>
    <row r="248" spans="1:14" x14ac:dyDescent="0.25">
      <c r="A248" s="1">
        <v>246</v>
      </c>
      <c r="B248" s="3" t="s">
        <v>254</v>
      </c>
      <c r="C248" s="6">
        <v>0</v>
      </c>
      <c r="D248" s="6">
        <v>0</v>
      </c>
      <c r="E248" s="6">
        <v>0</v>
      </c>
      <c r="F248" s="6">
        <v>0</v>
      </c>
      <c r="G248" s="6">
        <v>305580482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13">
        <f t="shared" si="6"/>
        <v>305580482</v>
      </c>
      <c r="N248" s="13">
        <f t="shared" si="7"/>
        <v>0</v>
      </c>
    </row>
    <row r="249" spans="1:14" x14ac:dyDescent="0.25">
      <c r="A249" s="1">
        <v>247</v>
      </c>
      <c r="B249" s="3" t="s">
        <v>255</v>
      </c>
      <c r="C249" s="6">
        <v>0</v>
      </c>
      <c r="D249" s="6">
        <v>0</v>
      </c>
      <c r="E249" s="6">
        <v>0</v>
      </c>
      <c r="F249" s="6">
        <v>0</v>
      </c>
      <c r="G249" s="6">
        <v>386915226</v>
      </c>
      <c r="H249" s="6">
        <v>261121399</v>
      </c>
      <c r="I249" s="6">
        <v>0</v>
      </c>
      <c r="J249" s="6">
        <v>0</v>
      </c>
      <c r="K249" s="6">
        <v>0</v>
      </c>
      <c r="L249" s="6">
        <v>0</v>
      </c>
      <c r="M249" s="13">
        <f t="shared" si="6"/>
        <v>386915226</v>
      </c>
      <c r="N249" s="13">
        <f t="shared" si="7"/>
        <v>261121399</v>
      </c>
    </row>
    <row r="250" spans="1:14" x14ac:dyDescent="0.25">
      <c r="A250" s="1">
        <v>248</v>
      </c>
      <c r="B250" s="3" t="s">
        <v>256</v>
      </c>
      <c r="C250" s="6">
        <v>0</v>
      </c>
      <c r="D250" s="6">
        <v>0</v>
      </c>
      <c r="E250" s="6">
        <v>0</v>
      </c>
      <c r="F250" s="6">
        <v>0</v>
      </c>
      <c r="G250" s="6">
        <v>263330000</v>
      </c>
      <c r="H250" s="6">
        <v>263330000</v>
      </c>
      <c r="I250" s="6">
        <v>0</v>
      </c>
      <c r="J250" s="6">
        <v>0</v>
      </c>
      <c r="K250" s="6">
        <v>0</v>
      </c>
      <c r="L250" s="6">
        <v>0</v>
      </c>
      <c r="M250" s="13">
        <f t="shared" si="6"/>
        <v>263330000</v>
      </c>
      <c r="N250" s="13">
        <f t="shared" si="7"/>
        <v>263330000</v>
      </c>
    </row>
    <row r="251" spans="1:14" x14ac:dyDescent="0.25">
      <c r="A251" s="1">
        <v>249</v>
      </c>
      <c r="B251" s="3" t="s">
        <v>257</v>
      </c>
      <c r="C251" s="6">
        <v>0</v>
      </c>
      <c r="D251" s="6">
        <v>0</v>
      </c>
      <c r="E251" s="6">
        <v>0</v>
      </c>
      <c r="F251" s="6">
        <v>0</v>
      </c>
      <c r="G251" s="6">
        <v>166484226</v>
      </c>
      <c r="H251" s="6">
        <v>154500567</v>
      </c>
      <c r="I251" s="6">
        <v>0</v>
      </c>
      <c r="J251" s="6">
        <v>0</v>
      </c>
      <c r="K251" s="6">
        <v>55335000</v>
      </c>
      <c r="L251" s="6">
        <v>53045000</v>
      </c>
      <c r="M251" s="13">
        <f t="shared" si="6"/>
        <v>221819226</v>
      </c>
      <c r="N251" s="13">
        <f t="shared" si="7"/>
        <v>207545567</v>
      </c>
    </row>
    <row r="252" spans="1:14" x14ac:dyDescent="0.25">
      <c r="A252" s="1">
        <v>250</v>
      </c>
      <c r="B252" s="3" t="s">
        <v>258</v>
      </c>
      <c r="C252" s="6">
        <v>0</v>
      </c>
      <c r="D252" s="6">
        <v>0</v>
      </c>
      <c r="E252" s="6">
        <v>0</v>
      </c>
      <c r="F252" s="6">
        <v>0</v>
      </c>
      <c r="G252" s="6">
        <v>1756070000</v>
      </c>
      <c r="H252" s="6">
        <v>1027932700</v>
      </c>
      <c r="I252" s="6">
        <v>0</v>
      </c>
      <c r="J252" s="6">
        <v>0</v>
      </c>
      <c r="K252" s="6">
        <v>0</v>
      </c>
      <c r="L252" s="6">
        <v>0</v>
      </c>
      <c r="M252" s="13">
        <f t="shared" si="6"/>
        <v>1756070000</v>
      </c>
      <c r="N252" s="13">
        <f t="shared" si="7"/>
        <v>1027932700</v>
      </c>
    </row>
    <row r="253" spans="1:14" x14ac:dyDescent="0.25">
      <c r="A253" s="1">
        <v>251</v>
      </c>
      <c r="B253" s="3" t="s">
        <v>259</v>
      </c>
      <c r="C253" s="6">
        <v>0</v>
      </c>
      <c r="D253" s="6">
        <v>0</v>
      </c>
      <c r="E253" s="6">
        <v>108494000</v>
      </c>
      <c r="F253" s="6">
        <v>108494000</v>
      </c>
      <c r="G253" s="6">
        <v>183546000</v>
      </c>
      <c r="H253" s="6">
        <v>183546000</v>
      </c>
      <c r="I253" s="6">
        <v>61239320</v>
      </c>
      <c r="J253" s="6">
        <v>60611250</v>
      </c>
      <c r="K253" s="6">
        <v>62770000</v>
      </c>
      <c r="L253" s="6">
        <v>62769000</v>
      </c>
      <c r="M253" s="13">
        <f t="shared" si="6"/>
        <v>416049320</v>
      </c>
      <c r="N253" s="13">
        <f t="shared" si="7"/>
        <v>415420250</v>
      </c>
    </row>
    <row r="254" spans="1:14" x14ac:dyDescent="0.25">
      <c r="A254" s="1">
        <v>252</v>
      </c>
      <c r="B254" s="3" t="s">
        <v>260</v>
      </c>
      <c r="C254" s="6">
        <v>0</v>
      </c>
      <c r="D254" s="6">
        <v>0</v>
      </c>
      <c r="E254" s="6">
        <v>0</v>
      </c>
      <c r="F254" s="6">
        <v>0</v>
      </c>
      <c r="G254" s="6">
        <v>223000000</v>
      </c>
      <c r="H254" s="6">
        <v>220980000</v>
      </c>
      <c r="I254" s="6">
        <v>0</v>
      </c>
      <c r="J254" s="6">
        <v>0</v>
      </c>
      <c r="K254" s="6">
        <v>0</v>
      </c>
      <c r="L254" s="6">
        <v>0</v>
      </c>
      <c r="M254" s="13">
        <f t="shared" si="6"/>
        <v>223000000</v>
      </c>
      <c r="N254" s="13">
        <f t="shared" si="7"/>
        <v>220980000</v>
      </c>
    </row>
    <row r="255" spans="1:14" x14ac:dyDescent="0.25">
      <c r="A255" s="1">
        <v>253</v>
      </c>
      <c r="B255" s="3" t="s">
        <v>261</v>
      </c>
      <c r="C255" s="6">
        <v>0</v>
      </c>
      <c r="D255" s="6">
        <v>0</v>
      </c>
      <c r="E255" s="6">
        <v>0</v>
      </c>
      <c r="F255" s="6">
        <v>0</v>
      </c>
      <c r="G255" s="6">
        <v>219659406</v>
      </c>
      <c r="H255" s="6">
        <v>169463888</v>
      </c>
      <c r="I255" s="6">
        <v>0</v>
      </c>
      <c r="J255" s="6">
        <v>0</v>
      </c>
      <c r="K255" s="6">
        <v>0</v>
      </c>
      <c r="L255" s="6">
        <v>0</v>
      </c>
      <c r="M255" s="13">
        <f t="shared" si="6"/>
        <v>219659406</v>
      </c>
      <c r="N255" s="13">
        <f t="shared" si="7"/>
        <v>169463888</v>
      </c>
    </row>
    <row r="256" spans="1:14" x14ac:dyDescent="0.25">
      <c r="A256" s="1">
        <v>254</v>
      </c>
      <c r="B256" s="3" t="s">
        <v>262</v>
      </c>
      <c r="C256" s="6">
        <v>0</v>
      </c>
      <c r="D256" s="6">
        <v>0</v>
      </c>
      <c r="E256" s="6">
        <v>0</v>
      </c>
      <c r="F256" s="6">
        <v>0</v>
      </c>
      <c r="G256" s="6">
        <v>231630589</v>
      </c>
      <c r="H256" s="6">
        <v>146814592</v>
      </c>
      <c r="I256" s="6">
        <v>0</v>
      </c>
      <c r="J256" s="6">
        <v>0</v>
      </c>
      <c r="K256" s="6">
        <v>124255946</v>
      </c>
      <c r="L256" s="6">
        <v>84705946</v>
      </c>
      <c r="M256" s="13">
        <f t="shared" si="6"/>
        <v>355886535</v>
      </c>
      <c r="N256" s="13">
        <f t="shared" si="7"/>
        <v>231520538</v>
      </c>
    </row>
    <row r="257" spans="1:14" x14ac:dyDescent="0.25">
      <c r="A257" s="1">
        <v>255</v>
      </c>
      <c r="B257" s="3" t="s">
        <v>263</v>
      </c>
      <c r="C257" s="6">
        <v>0</v>
      </c>
      <c r="D257" s="6">
        <v>0</v>
      </c>
      <c r="E257" s="6">
        <v>0</v>
      </c>
      <c r="F257" s="6">
        <v>0</v>
      </c>
      <c r="G257" s="6">
        <v>219509000</v>
      </c>
      <c r="H257" s="6">
        <v>191492950</v>
      </c>
      <c r="I257" s="6">
        <v>0</v>
      </c>
      <c r="J257" s="6">
        <v>0</v>
      </c>
      <c r="K257" s="6">
        <v>0</v>
      </c>
      <c r="L257" s="6">
        <v>0</v>
      </c>
      <c r="M257" s="13">
        <f t="shared" si="6"/>
        <v>219509000</v>
      </c>
      <c r="N257" s="13">
        <f t="shared" si="7"/>
        <v>191492950</v>
      </c>
    </row>
    <row r="258" spans="1:14" x14ac:dyDescent="0.25">
      <c r="A258" s="1">
        <v>256</v>
      </c>
      <c r="B258" s="3" t="s">
        <v>264</v>
      </c>
      <c r="C258" s="6">
        <v>1500000000</v>
      </c>
      <c r="D258" s="6">
        <v>1444472730</v>
      </c>
      <c r="E258" s="6">
        <v>400000000</v>
      </c>
      <c r="F258" s="6">
        <v>400000000</v>
      </c>
      <c r="G258" s="6">
        <v>2600000000</v>
      </c>
      <c r="H258" s="6">
        <v>2562678193</v>
      </c>
      <c r="I258" s="6">
        <v>556148400</v>
      </c>
      <c r="J258" s="6">
        <v>544828228</v>
      </c>
      <c r="K258" s="6">
        <v>0</v>
      </c>
      <c r="L258" s="6">
        <v>0</v>
      </c>
      <c r="M258" s="13">
        <f t="shared" si="6"/>
        <v>5056148400</v>
      </c>
      <c r="N258" s="13">
        <f t="shared" si="7"/>
        <v>4951979151</v>
      </c>
    </row>
    <row r="259" spans="1:14" x14ac:dyDescent="0.25">
      <c r="A259" s="1">
        <v>257</v>
      </c>
      <c r="B259" s="3" t="s">
        <v>265</v>
      </c>
      <c r="C259" s="6">
        <v>74300000</v>
      </c>
      <c r="D259" s="6">
        <v>74300000</v>
      </c>
      <c r="E259" s="6">
        <v>0</v>
      </c>
      <c r="F259" s="6">
        <v>0</v>
      </c>
      <c r="G259" s="6">
        <v>150487210</v>
      </c>
      <c r="H259" s="6">
        <v>128376320</v>
      </c>
      <c r="I259" s="6">
        <v>77480205</v>
      </c>
      <c r="J259" s="6">
        <v>71510000</v>
      </c>
      <c r="K259" s="6">
        <v>0</v>
      </c>
      <c r="L259" s="6">
        <v>0</v>
      </c>
      <c r="M259" s="13">
        <f t="shared" si="6"/>
        <v>302267415</v>
      </c>
      <c r="N259" s="13">
        <f t="shared" si="7"/>
        <v>274186320</v>
      </c>
    </row>
    <row r="260" spans="1:14" x14ac:dyDescent="0.25">
      <c r="A260" s="1">
        <v>258</v>
      </c>
      <c r="B260" s="3" t="s">
        <v>266</v>
      </c>
      <c r="C260" s="6">
        <v>100013400</v>
      </c>
      <c r="D260" s="6">
        <v>99863400</v>
      </c>
      <c r="E260" s="6">
        <v>0</v>
      </c>
      <c r="F260" s="6">
        <v>0</v>
      </c>
      <c r="G260" s="6">
        <v>150990951</v>
      </c>
      <c r="H260" s="6">
        <v>71036272</v>
      </c>
      <c r="I260" s="6">
        <v>48597500</v>
      </c>
      <c r="J260" s="6">
        <v>12414500</v>
      </c>
      <c r="K260" s="6">
        <v>0</v>
      </c>
      <c r="L260" s="6">
        <v>0</v>
      </c>
      <c r="M260" s="13">
        <f t="shared" ref="M260:M323" si="8">K260+I260+G260+E260+C260</f>
        <v>299601851</v>
      </c>
      <c r="N260" s="13">
        <f t="shared" ref="N260:N323" si="9">L260+J260+H260+F260+D260</f>
        <v>183314172</v>
      </c>
    </row>
    <row r="261" spans="1:14" x14ac:dyDescent="0.25">
      <c r="A261" s="1">
        <v>259</v>
      </c>
      <c r="B261" s="3" t="s">
        <v>267</v>
      </c>
      <c r="C261" s="6">
        <v>200000000</v>
      </c>
      <c r="D261" s="6">
        <v>200000000</v>
      </c>
      <c r="E261" s="6">
        <v>0</v>
      </c>
      <c r="F261" s="6">
        <v>0</v>
      </c>
      <c r="G261" s="6">
        <v>448353867</v>
      </c>
      <c r="H261" s="6">
        <v>448213579</v>
      </c>
      <c r="I261" s="6">
        <v>100000000</v>
      </c>
      <c r="J261" s="6">
        <v>100000000</v>
      </c>
      <c r="K261" s="6">
        <v>100000000</v>
      </c>
      <c r="L261" s="6">
        <v>100000000</v>
      </c>
      <c r="M261" s="13">
        <f t="shared" si="8"/>
        <v>848353867</v>
      </c>
      <c r="N261" s="13">
        <f t="shared" si="9"/>
        <v>848213579</v>
      </c>
    </row>
    <row r="262" spans="1:14" x14ac:dyDescent="0.25">
      <c r="A262" s="1">
        <v>260</v>
      </c>
      <c r="B262" s="3" t="s">
        <v>268</v>
      </c>
      <c r="C262" s="6">
        <v>220305800</v>
      </c>
      <c r="D262" s="6">
        <v>219735218</v>
      </c>
      <c r="E262" s="6">
        <v>0</v>
      </c>
      <c r="F262" s="6">
        <v>0</v>
      </c>
      <c r="G262" s="6">
        <v>351998125</v>
      </c>
      <c r="H262" s="6">
        <v>297507100</v>
      </c>
      <c r="I262" s="6">
        <v>15400000</v>
      </c>
      <c r="J262" s="6">
        <v>15400000</v>
      </c>
      <c r="K262" s="6">
        <v>0</v>
      </c>
      <c r="L262" s="6">
        <v>0</v>
      </c>
      <c r="M262" s="13">
        <f t="shared" si="8"/>
        <v>587703925</v>
      </c>
      <c r="N262" s="13">
        <f t="shared" si="9"/>
        <v>532642318</v>
      </c>
    </row>
    <row r="263" spans="1:14" x14ac:dyDescent="0.25">
      <c r="A263" s="1">
        <v>261</v>
      </c>
      <c r="B263" s="3" t="s">
        <v>269</v>
      </c>
      <c r="C263" s="6">
        <v>0</v>
      </c>
      <c r="D263" s="6">
        <v>0</v>
      </c>
      <c r="E263" s="6">
        <v>0</v>
      </c>
      <c r="F263" s="6">
        <v>0</v>
      </c>
      <c r="G263" s="6">
        <v>238893500</v>
      </c>
      <c r="H263" s="6">
        <v>105861151</v>
      </c>
      <c r="I263" s="6">
        <v>68976724</v>
      </c>
      <c r="J263" s="6">
        <v>68976724</v>
      </c>
      <c r="K263" s="6">
        <v>0</v>
      </c>
      <c r="L263" s="6">
        <v>0</v>
      </c>
      <c r="M263" s="13">
        <f t="shared" si="8"/>
        <v>307870224</v>
      </c>
      <c r="N263" s="13">
        <f t="shared" si="9"/>
        <v>174837875</v>
      </c>
    </row>
    <row r="264" spans="1:14" x14ac:dyDescent="0.25">
      <c r="A264" s="1">
        <v>262</v>
      </c>
      <c r="B264" s="3" t="s">
        <v>270</v>
      </c>
      <c r="C264" s="6">
        <v>0</v>
      </c>
      <c r="D264" s="6">
        <v>0</v>
      </c>
      <c r="E264" s="6">
        <v>0</v>
      </c>
      <c r="F264" s="6">
        <v>0</v>
      </c>
      <c r="G264" s="6">
        <v>203000000</v>
      </c>
      <c r="H264" s="6">
        <v>203000000</v>
      </c>
      <c r="I264" s="6">
        <v>17235056</v>
      </c>
      <c r="J264" s="6">
        <v>13575000</v>
      </c>
      <c r="K264" s="6">
        <v>0</v>
      </c>
      <c r="L264" s="6">
        <v>0</v>
      </c>
      <c r="M264" s="13">
        <f t="shared" si="8"/>
        <v>220235056</v>
      </c>
      <c r="N264" s="13">
        <f t="shared" si="9"/>
        <v>216575000</v>
      </c>
    </row>
    <row r="265" spans="1:14" x14ac:dyDescent="0.25">
      <c r="A265" s="1">
        <v>263</v>
      </c>
      <c r="B265" s="3" t="s">
        <v>271</v>
      </c>
      <c r="C265" s="6">
        <v>182835229</v>
      </c>
      <c r="D265" s="6">
        <v>84237204</v>
      </c>
      <c r="E265" s="6">
        <v>0</v>
      </c>
      <c r="F265" s="6">
        <v>0</v>
      </c>
      <c r="G265" s="6">
        <v>240576366</v>
      </c>
      <c r="H265" s="6">
        <v>232200000</v>
      </c>
      <c r="I265" s="6">
        <v>14000000</v>
      </c>
      <c r="J265" s="6">
        <v>9900000</v>
      </c>
      <c r="K265" s="6">
        <v>0</v>
      </c>
      <c r="L265" s="6">
        <v>0</v>
      </c>
      <c r="M265" s="13">
        <f t="shared" si="8"/>
        <v>437411595</v>
      </c>
      <c r="N265" s="13">
        <f t="shared" si="9"/>
        <v>326337204</v>
      </c>
    </row>
    <row r="266" spans="1:14" x14ac:dyDescent="0.25">
      <c r="A266" s="1">
        <v>264</v>
      </c>
      <c r="B266" s="3" t="s">
        <v>272</v>
      </c>
      <c r="C266" s="6">
        <v>0</v>
      </c>
      <c r="D266" s="6">
        <v>0</v>
      </c>
      <c r="E266" s="6">
        <v>0</v>
      </c>
      <c r="F266" s="6">
        <v>0</v>
      </c>
      <c r="G266" s="6">
        <v>210000000</v>
      </c>
      <c r="H266" s="6">
        <v>209800000</v>
      </c>
      <c r="I266" s="6">
        <v>0</v>
      </c>
      <c r="J266" s="6">
        <v>0</v>
      </c>
      <c r="K266" s="6">
        <v>28883000</v>
      </c>
      <c r="L266" s="6">
        <v>28151400</v>
      </c>
      <c r="M266" s="13">
        <f t="shared" si="8"/>
        <v>238883000</v>
      </c>
      <c r="N266" s="13">
        <f t="shared" si="9"/>
        <v>237951400</v>
      </c>
    </row>
    <row r="267" spans="1:14" x14ac:dyDescent="0.25">
      <c r="A267" s="1">
        <v>265</v>
      </c>
      <c r="B267" s="3" t="s">
        <v>273</v>
      </c>
      <c r="C267" s="6">
        <v>0</v>
      </c>
      <c r="D267" s="6">
        <v>0</v>
      </c>
      <c r="E267" s="6">
        <v>0</v>
      </c>
      <c r="F267" s="6">
        <v>0</v>
      </c>
      <c r="G267" s="6">
        <v>219813000</v>
      </c>
      <c r="H267" s="6">
        <v>218263500</v>
      </c>
      <c r="I267" s="6">
        <v>0</v>
      </c>
      <c r="J267" s="6">
        <v>0</v>
      </c>
      <c r="K267" s="6">
        <v>0</v>
      </c>
      <c r="L267" s="6">
        <v>0</v>
      </c>
      <c r="M267" s="13">
        <f t="shared" si="8"/>
        <v>219813000</v>
      </c>
      <c r="N267" s="13">
        <f t="shared" si="9"/>
        <v>218263500</v>
      </c>
    </row>
    <row r="268" spans="1:14" x14ac:dyDescent="0.25">
      <c r="A268" s="1">
        <v>266</v>
      </c>
      <c r="B268" s="3" t="s">
        <v>274</v>
      </c>
      <c r="C268" s="6">
        <v>0</v>
      </c>
      <c r="D268" s="6">
        <v>0</v>
      </c>
      <c r="E268" s="6">
        <v>0</v>
      </c>
      <c r="F268" s="6">
        <v>0</v>
      </c>
      <c r="G268" s="6">
        <v>214000000</v>
      </c>
      <c r="H268" s="6">
        <v>211000000</v>
      </c>
      <c r="I268" s="6">
        <v>0</v>
      </c>
      <c r="J268" s="6">
        <v>0</v>
      </c>
      <c r="K268" s="6">
        <v>0</v>
      </c>
      <c r="L268" s="6">
        <v>0</v>
      </c>
      <c r="M268" s="13">
        <f t="shared" si="8"/>
        <v>214000000</v>
      </c>
      <c r="N268" s="13">
        <f t="shared" si="9"/>
        <v>211000000</v>
      </c>
    </row>
    <row r="269" spans="1:14" x14ac:dyDescent="0.25">
      <c r="A269" s="1">
        <v>267</v>
      </c>
      <c r="B269" s="3" t="s">
        <v>275</v>
      </c>
      <c r="C269" s="6">
        <v>0</v>
      </c>
      <c r="D269" s="6">
        <v>0</v>
      </c>
      <c r="E269" s="6">
        <v>0</v>
      </c>
      <c r="F269" s="6">
        <v>0</v>
      </c>
      <c r="G269" s="6">
        <v>146192400</v>
      </c>
      <c r="H269" s="6">
        <v>143950000</v>
      </c>
      <c r="I269" s="6">
        <v>105488347</v>
      </c>
      <c r="J269" s="6">
        <v>99522000</v>
      </c>
      <c r="K269" s="6">
        <v>0</v>
      </c>
      <c r="L269" s="6">
        <v>0</v>
      </c>
      <c r="M269" s="13">
        <f t="shared" si="8"/>
        <v>251680747</v>
      </c>
      <c r="N269" s="13">
        <f t="shared" si="9"/>
        <v>243472000</v>
      </c>
    </row>
    <row r="270" spans="1:14" x14ac:dyDescent="0.25">
      <c r="A270" s="1">
        <v>268</v>
      </c>
      <c r="B270" s="3" t="s">
        <v>276</v>
      </c>
      <c r="C270" s="6">
        <v>0</v>
      </c>
      <c r="D270" s="6">
        <v>0</v>
      </c>
      <c r="E270" s="6">
        <v>0</v>
      </c>
      <c r="F270" s="6">
        <v>0</v>
      </c>
      <c r="G270" s="6">
        <v>199833000</v>
      </c>
      <c r="H270" s="6">
        <v>199578000</v>
      </c>
      <c r="I270" s="6">
        <v>20000000</v>
      </c>
      <c r="J270" s="6">
        <v>17185000</v>
      </c>
      <c r="K270" s="6">
        <v>0</v>
      </c>
      <c r="L270" s="6">
        <v>0</v>
      </c>
      <c r="M270" s="13">
        <f t="shared" si="8"/>
        <v>219833000</v>
      </c>
      <c r="N270" s="13">
        <f t="shared" si="9"/>
        <v>216763000</v>
      </c>
    </row>
    <row r="271" spans="1:14" x14ac:dyDescent="0.25">
      <c r="A271" s="1">
        <v>269</v>
      </c>
      <c r="B271" s="3" t="s">
        <v>277</v>
      </c>
      <c r="C271" s="6">
        <v>0</v>
      </c>
      <c r="D271" s="6">
        <v>0</v>
      </c>
      <c r="E271" s="6">
        <v>0</v>
      </c>
      <c r="F271" s="6">
        <v>0</v>
      </c>
      <c r="G271" s="6">
        <v>109665000</v>
      </c>
      <c r="H271" s="6">
        <v>108218515</v>
      </c>
      <c r="I271" s="6">
        <v>109665000</v>
      </c>
      <c r="J271" s="6">
        <v>108947508</v>
      </c>
      <c r="K271" s="6">
        <v>0</v>
      </c>
      <c r="L271" s="6">
        <v>0</v>
      </c>
      <c r="M271" s="13">
        <f t="shared" si="8"/>
        <v>219330000</v>
      </c>
      <c r="N271" s="13">
        <f t="shared" si="9"/>
        <v>217166023</v>
      </c>
    </row>
    <row r="272" spans="1:14" x14ac:dyDescent="0.25">
      <c r="A272" s="1">
        <v>270</v>
      </c>
      <c r="B272" s="3" t="s">
        <v>278</v>
      </c>
      <c r="C272" s="6">
        <v>0</v>
      </c>
      <c r="D272" s="6">
        <v>0</v>
      </c>
      <c r="E272" s="6">
        <v>0</v>
      </c>
      <c r="F272" s="6">
        <v>0</v>
      </c>
      <c r="G272" s="6">
        <v>237196000</v>
      </c>
      <c r="H272" s="6">
        <v>235370600</v>
      </c>
      <c r="I272" s="6">
        <v>0</v>
      </c>
      <c r="J272" s="6">
        <v>0</v>
      </c>
      <c r="K272" s="6">
        <v>0</v>
      </c>
      <c r="L272" s="6">
        <v>0</v>
      </c>
      <c r="M272" s="13">
        <f t="shared" si="8"/>
        <v>237196000</v>
      </c>
      <c r="N272" s="13">
        <f t="shared" si="9"/>
        <v>235370600</v>
      </c>
    </row>
    <row r="273" spans="1:14" x14ac:dyDescent="0.25">
      <c r="A273" s="1">
        <v>271</v>
      </c>
      <c r="B273" s="3" t="s">
        <v>279</v>
      </c>
      <c r="C273" s="6">
        <v>400000000</v>
      </c>
      <c r="D273" s="6">
        <v>397265200</v>
      </c>
      <c r="E273" s="6">
        <v>100000000</v>
      </c>
      <c r="F273" s="6">
        <v>99840000</v>
      </c>
      <c r="G273" s="6">
        <v>1200000000</v>
      </c>
      <c r="H273" s="6">
        <v>1199312016</v>
      </c>
      <c r="I273" s="6">
        <v>135000000</v>
      </c>
      <c r="J273" s="6">
        <v>129134869</v>
      </c>
      <c r="K273" s="6">
        <v>0</v>
      </c>
      <c r="L273" s="6">
        <v>0</v>
      </c>
      <c r="M273" s="13">
        <f t="shared" si="8"/>
        <v>1835000000</v>
      </c>
      <c r="N273" s="13">
        <f t="shared" si="9"/>
        <v>1825552085</v>
      </c>
    </row>
    <row r="274" spans="1:14" x14ac:dyDescent="0.25">
      <c r="A274" s="1">
        <v>272</v>
      </c>
      <c r="B274" s="3" t="s">
        <v>280</v>
      </c>
      <c r="C274" s="6">
        <v>746237764</v>
      </c>
      <c r="D274" s="6">
        <v>730233750</v>
      </c>
      <c r="E274" s="6">
        <v>0</v>
      </c>
      <c r="F274" s="6">
        <v>0</v>
      </c>
      <c r="G274" s="6">
        <v>3274355236</v>
      </c>
      <c r="H274" s="6">
        <v>3250594931</v>
      </c>
      <c r="I274" s="6">
        <v>39074950</v>
      </c>
      <c r="J274" s="6">
        <v>39023950</v>
      </c>
      <c r="K274" s="6">
        <v>160924250</v>
      </c>
      <c r="L274" s="6">
        <v>140779196</v>
      </c>
      <c r="M274" s="13">
        <f t="shared" si="8"/>
        <v>4220592200</v>
      </c>
      <c r="N274" s="13">
        <f t="shared" si="9"/>
        <v>4160631827</v>
      </c>
    </row>
    <row r="275" spans="1:14" x14ac:dyDescent="0.25">
      <c r="A275" s="1">
        <v>273</v>
      </c>
      <c r="B275" s="3" t="s">
        <v>281</v>
      </c>
      <c r="C275" s="6">
        <v>0</v>
      </c>
      <c r="D275" s="6">
        <v>0</v>
      </c>
      <c r="E275" s="6">
        <v>0</v>
      </c>
      <c r="F275" s="6">
        <v>0</v>
      </c>
      <c r="G275" s="6">
        <v>437462000</v>
      </c>
      <c r="H275" s="6">
        <v>436608226</v>
      </c>
      <c r="I275" s="6">
        <v>0</v>
      </c>
      <c r="J275" s="6">
        <v>0</v>
      </c>
      <c r="K275" s="6">
        <v>0</v>
      </c>
      <c r="L275" s="6">
        <v>0</v>
      </c>
      <c r="M275" s="13">
        <f t="shared" si="8"/>
        <v>437462000</v>
      </c>
      <c r="N275" s="13">
        <f t="shared" si="9"/>
        <v>436608226</v>
      </c>
    </row>
    <row r="276" spans="1:14" x14ac:dyDescent="0.25">
      <c r="A276" s="1">
        <v>274</v>
      </c>
      <c r="B276" s="3" t="s">
        <v>282</v>
      </c>
      <c r="C276" s="6">
        <v>0</v>
      </c>
      <c r="D276" s="6">
        <v>0</v>
      </c>
      <c r="E276" s="6">
        <v>0</v>
      </c>
      <c r="F276" s="6">
        <v>0</v>
      </c>
      <c r="G276" s="6">
        <v>252100000</v>
      </c>
      <c r="H276" s="6">
        <v>234398000</v>
      </c>
      <c r="I276" s="6">
        <v>0</v>
      </c>
      <c r="J276" s="6">
        <v>0</v>
      </c>
      <c r="K276" s="6">
        <v>0</v>
      </c>
      <c r="L276" s="6">
        <v>0</v>
      </c>
      <c r="M276" s="13">
        <f t="shared" si="8"/>
        <v>252100000</v>
      </c>
      <c r="N276" s="13">
        <f t="shared" si="9"/>
        <v>234398000</v>
      </c>
    </row>
    <row r="277" spans="1:14" x14ac:dyDescent="0.25">
      <c r="A277" s="1">
        <v>275</v>
      </c>
      <c r="B277" s="3" t="s">
        <v>283</v>
      </c>
      <c r="C277" s="6">
        <v>55045702</v>
      </c>
      <c r="D277" s="6">
        <v>49975000</v>
      </c>
      <c r="E277" s="6">
        <v>0</v>
      </c>
      <c r="F277" s="6">
        <v>0</v>
      </c>
      <c r="G277" s="6">
        <v>229968554</v>
      </c>
      <c r="H277" s="6">
        <v>229488777</v>
      </c>
      <c r="I277" s="6">
        <v>45600000</v>
      </c>
      <c r="J277" s="6">
        <v>37835000</v>
      </c>
      <c r="K277" s="6">
        <v>5000000</v>
      </c>
      <c r="L277" s="6">
        <v>5000000</v>
      </c>
      <c r="M277" s="13">
        <f t="shared" si="8"/>
        <v>335614256</v>
      </c>
      <c r="N277" s="13">
        <f t="shared" si="9"/>
        <v>322298777</v>
      </c>
    </row>
    <row r="278" spans="1:14" x14ac:dyDescent="0.25">
      <c r="A278" s="1">
        <v>276</v>
      </c>
      <c r="B278" s="3" t="s">
        <v>284</v>
      </c>
      <c r="C278" s="6">
        <v>0</v>
      </c>
      <c r="D278" s="6">
        <v>0</v>
      </c>
      <c r="E278" s="6">
        <v>0</v>
      </c>
      <c r="F278" s="6">
        <v>0</v>
      </c>
      <c r="G278" s="6">
        <v>740000000</v>
      </c>
      <c r="H278" s="6">
        <v>412096500</v>
      </c>
      <c r="I278" s="6">
        <v>10000000</v>
      </c>
      <c r="J278" s="6">
        <v>0</v>
      </c>
      <c r="K278" s="6">
        <v>5000000</v>
      </c>
      <c r="L278" s="6">
        <v>0</v>
      </c>
      <c r="M278" s="13">
        <f t="shared" si="8"/>
        <v>755000000</v>
      </c>
      <c r="N278" s="13">
        <f t="shared" si="9"/>
        <v>412096500</v>
      </c>
    </row>
    <row r="279" spans="1:14" x14ac:dyDescent="0.25">
      <c r="A279" s="1">
        <v>277</v>
      </c>
      <c r="B279" s="3" t="s">
        <v>285</v>
      </c>
      <c r="C279" s="6">
        <v>0</v>
      </c>
      <c r="D279" s="6">
        <v>0</v>
      </c>
      <c r="E279" s="6">
        <v>0</v>
      </c>
      <c r="F279" s="6">
        <v>0</v>
      </c>
      <c r="G279" s="6">
        <v>367522292</v>
      </c>
      <c r="H279" s="6">
        <v>263402000</v>
      </c>
      <c r="I279" s="6">
        <v>0</v>
      </c>
      <c r="J279" s="6">
        <v>0</v>
      </c>
      <c r="K279" s="6">
        <v>0</v>
      </c>
      <c r="L279" s="6">
        <v>0</v>
      </c>
      <c r="M279" s="13">
        <f t="shared" si="8"/>
        <v>367522292</v>
      </c>
      <c r="N279" s="13">
        <f t="shared" si="9"/>
        <v>263402000</v>
      </c>
    </row>
    <row r="280" spans="1:14" x14ac:dyDescent="0.25">
      <c r="A280" s="1">
        <v>278</v>
      </c>
      <c r="B280" s="3" t="s">
        <v>286</v>
      </c>
      <c r="C280" s="6">
        <v>0</v>
      </c>
      <c r="D280" s="6">
        <v>0</v>
      </c>
      <c r="E280" s="6">
        <v>0</v>
      </c>
      <c r="F280" s="6">
        <v>0</v>
      </c>
      <c r="G280" s="6">
        <v>169000000</v>
      </c>
      <c r="H280" s="6">
        <v>169000000</v>
      </c>
      <c r="I280" s="6">
        <v>56000000</v>
      </c>
      <c r="J280" s="6">
        <v>56000000</v>
      </c>
      <c r="K280" s="6">
        <v>0</v>
      </c>
      <c r="L280" s="6">
        <v>0</v>
      </c>
      <c r="M280" s="13">
        <f t="shared" si="8"/>
        <v>225000000</v>
      </c>
      <c r="N280" s="13">
        <f t="shared" si="9"/>
        <v>225000000</v>
      </c>
    </row>
    <row r="281" spans="1:14" x14ac:dyDescent="0.25">
      <c r="A281" s="1">
        <v>279</v>
      </c>
      <c r="B281" s="3" t="s">
        <v>287</v>
      </c>
      <c r="C281" s="6">
        <v>0</v>
      </c>
      <c r="D281" s="6">
        <v>0</v>
      </c>
      <c r="E281" s="6">
        <v>0</v>
      </c>
      <c r="F281" s="6">
        <v>0</v>
      </c>
      <c r="G281" s="6">
        <v>414000000</v>
      </c>
      <c r="H281" s="6">
        <v>407920500</v>
      </c>
      <c r="I281" s="6">
        <v>3040000</v>
      </c>
      <c r="J281" s="6">
        <v>2210000</v>
      </c>
      <c r="K281" s="6">
        <v>0</v>
      </c>
      <c r="L281" s="6">
        <v>0</v>
      </c>
      <c r="M281" s="13">
        <f t="shared" si="8"/>
        <v>417040000</v>
      </c>
      <c r="N281" s="13">
        <f t="shared" si="9"/>
        <v>410130500</v>
      </c>
    </row>
    <row r="282" spans="1:14" x14ac:dyDescent="0.25">
      <c r="A282" s="1">
        <v>280</v>
      </c>
      <c r="B282" s="3" t="s">
        <v>288</v>
      </c>
      <c r="C282" s="6">
        <v>0</v>
      </c>
      <c r="D282" s="6">
        <v>0</v>
      </c>
      <c r="E282" s="6">
        <v>0</v>
      </c>
      <c r="F282" s="6">
        <v>0</v>
      </c>
      <c r="G282" s="6">
        <v>148453945</v>
      </c>
      <c r="H282" s="6">
        <v>48417000</v>
      </c>
      <c r="I282" s="6">
        <v>97933200</v>
      </c>
      <c r="J282" s="6">
        <v>97845903</v>
      </c>
      <c r="K282" s="6">
        <v>0</v>
      </c>
      <c r="L282" s="6">
        <v>0</v>
      </c>
      <c r="M282" s="13">
        <f t="shared" si="8"/>
        <v>246387145</v>
      </c>
      <c r="N282" s="13">
        <f t="shared" si="9"/>
        <v>146262903</v>
      </c>
    </row>
    <row r="283" spans="1:14" x14ac:dyDescent="0.25">
      <c r="A283" s="1">
        <v>281</v>
      </c>
      <c r="B283" s="3" t="s">
        <v>289</v>
      </c>
      <c r="C283" s="6">
        <v>1840000000</v>
      </c>
      <c r="D283" s="6">
        <v>1430420537</v>
      </c>
      <c r="E283" s="6">
        <v>0</v>
      </c>
      <c r="F283" s="6">
        <v>0</v>
      </c>
      <c r="G283" s="6">
        <v>2523598801</v>
      </c>
      <c r="H283" s="6">
        <v>2403040081</v>
      </c>
      <c r="I283" s="6">
        <v>0</v>
      </c>
      <c r="J283" s="6">
        <v>0</v>
      </c>
      <c r="K283" s="6">
        <v>0</v>
      </c>
      <c r="L283" s="6">
        <v>0</v>
      </c>
      <c r="M283" s="13">
        <f t="shared" si="8"/>
        <v>4363598801</v>
      </c>
      <c r="N283" s="13">
        <f t="shared" si="9"/>
        <v>3833460618</v>
      </c>
    </row>
    <row r="284" spans="1:14" x14ac:dyDescent="0.25">
      <c r="A284" s="1">
        <v>282</v>
      </c>
      <c r="B284" s="3" t="s">
        <v>290</v>
      </c>
      <c r="C284" s="6">
        <v>0</v>
      </c>
      <c r="D284" s="6">
        <v>0</v>
      </c>
      <c r="E284" s="6">
        <v>0</v>
      </c>
      <c r="F284" s="6">
        <v>0</v>
      </c>
      <c r="G284" s="6">
        <v>892600000</v>
      </c>
      <c r="H284" s="6">
        <v>892600000</v>
      </c>
      <c r="I284" s="6">
        <v>0</v>
      </c>
      <c r="J284" s="6">
        <v>0</v>
      </c>
      <c r="K284" s="6">
        <v>0</v>
      </c>
      <c r="L284" s="6">
        <v>0</v>
      </c>
      <c r="M284" s="13">
        <f t="shared" si="8"/>
        <v>892600000</v>
      </c>
      <c r="N284" s="13">
        <f t="shared" si="9"/>
        <v>892600000</v>
      </c>
    </row>
    <row r="285" spans="1:14" x14ac:dyDescent="0.25">
      <c r="A285" s="1">
        <v>283</v>
      </c>
      <c r="B285" s="3" t="s">
        <v>291</v>
      </c>
      <c r="C285" s="6">
        <v>243459386</v>
      </c>
      <c r="D285" s="6">
        <v>202649850</v>
      </c>
      <c r="E285" s="6">
        <v>0</v>
      </c>
      <c r="F285" s="6">
        <v>0</v>
      </c>
      <c r="G285" s="6">
        <v>593099181</v>
      </c>
      <c r="H285" s="6">
        <v>519127453</v>
      </c>
      <c r="I285" s="6">
        <v>0</v>
      </c>
      <c r="J285" s="6">
        <v>0</v>
      </c>
      <c r="K285" s="6">
        <v>0</v>
      </c>
      <c r="L285" s="6">
        <v>0</v>
      </c>
      <c r="M285" s="13">
        <f t="shared" si="8"/>
        <v>836558567</v>
      </c>
      <c r="N285" s="13">
        <f t="shared" si="9"/>
        <v>721777303</v>
      </c>
    </row>
    <row r="286" spans="1:14" x14ac:dyDescent="0.25">
      <c r="A286" s="1">
        <v>284</v>
      </c>
      <c r="B286" s="3" t="s">
        <v>292</v>
      </c>
      <c r="C286" s="6">
        <v>859885807</v>
      </c>
      <c r="D286" s="6">
        <v>680543100</v>
      </c>
      <c r="E286" s="6">
        <v>0</v>
      </c>
      <c r="F286" s="6">
        <v>0</v>
      </c>
      <c r="G286" s="6">
        <v>2715220000</v>
      </c>
      <c r="H286" s="6">
        <v>2715220000</v>
      </c>
      <c r="I286" s="6">
        <v>0</v>
      </c>
      <c r="J286" s="6">
        <v>0</v>
      </c>
      <c r="K286" s="6">
        <v>0</v>
      </c>
      <c r="L286" s="6">
        <v>0</v>
      </c>
      <c r="M286" s="13">
        <f t="shared" si="8"/>
        <v>3575105807</v>
      </c>
      <c r="N286" s="13">
        <f t="shared" si="9"/>
        <v>3395763100</v>
      </c>
    </row>
    <row r="287" spans="1:14" x14ac:dyDescent="0.25">
      <c r="A287" s="1">
        <v>285</v>
      </c>
      <c r="B287" s="3" t="s">
        <v>293</v>
      </c>
      <c r="C287" s="6">
        <v>2045779500</v>
      </c>
      <c r="D287" s="6">
        <v>1860019431</v>
      </c>
      <c r="E287" s="6">
        <v>0</v>
      </c>
      <c r="F287" s="6">
        <v>0</v>
      </c>
      <c r="G287" s="6">
        <v>768277154</v>
      </c>
      <c r="H287" s="6">
        <v>768277154</v>
      </c>
      <c r="I287" s="6">
        <v>0</v>
      </c>
      <c r="J287" s="6">
        <v>0</v>
      </c>
      <c r="K287" s="6">
        <v>0</v>
      </c>
      <c r="L287" s="6">
        <v>0</v>
      </c>
      <c r="M287" s="13">
        <f t="shared" si="8"/>
        <v>2814056654</v>
      </c>
      <c r="N287" s="13">
        <f t="shared" si="9"/>
        <v>2628296585</v>
      </c>
    </row>
    <row r="288" spans="1:14" x14ac:dyDescent="0.25">
      <c r="A288" s="1">
        <v>286</v>
      </c>
      <c r="B288" s="3" t="s">
        <v>294</v>
      </c>
      <c r="C288" s="6">
        <v>224787741</v>
      </c>
      <c r="D288" s="6">
        <v>221444200</v>
      </c>
      <c r="E288" s="6">
        <v>0</v>
      </c>
      <c r="F288" s="6">
        <v>0</v>
      </c>
      <c r="G288" s="6">
        <v>274740573</v>
      </c>
      <c r="H288" s="6">
        <v>274740573</v>
      </c>
      <c r="I288" s="6">
        <v>0</v>
      </c>
      <c r="J288" s="6">
        <v>0</v>
      </c>
      <c r="K288" s="6">
        <v>0</v>
      </c>
      <c r="L288" s="6">
        <v>0</v>
      </c>
      <c r="M288" s="13">
        <f t="shared" si="8"/>
        <v>499528314</v>
      </c>
      <c r="N288" s="13">
        <f t="shared" si="9"/>
        <v>496184773</v>
      </c>
    </row>
    <row r="289" spans="1:14" x14ac:dyDescent="0.25">
      <c r="A289" s="1">
        <v>287</v>
      </c>
      <c r="B289" s="3" t="s">
        <v>295</v>
      </c>
      <c r="C289" s="6">
        <v>240000000</v>
      </c>
      <c r="D289" s="6">
        <v>228649580</v>
      </c>
      <c r="E289" s="6">
        <v>0</v>
      </c>
      <c r="F289" s="6">
        <v>0</v>
      </c>
      <c r="G289" s="6">
        <v>241256000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13">
        <f t="shared" si="8"/>
        <v>481256000</v>
      </c>
      <c r="N289" s="13">
        <f t="shared" si="9"/>
        <v>228649580</v>
      </c>
    </row>
    <row r="290" spans="1:14" x14ac:dyDescent="0.25">
      <c r="A290" s="1">
        <v>288</v>
      </c>
      <c r="B290" s="3" t="s">
        <v>296</v>
      </c>
      <c r="C290" s="6">
        <v>0</v>
      </c>
      <c r="D290" s="6">
        <v>0</v>
      </c>
      <c r="E290" s="6">
        <v>0</v>
      </c>
      <c r="F290" s="6">
        <v>0</v>
      </c>
      <c r="G290" s="6">
        <v>443579100</v>
      </c>
      <c r="H290" s="6">
        <v>243595000</v>
      </c>
      <c r="I290" s="6">
        <v>0</v>
      </c>
      <c r="J290" s="6">
        <v>0</v>
      </c>
      <c r="K290" s="6">
        <v>0</v>
      </c>
      <c r="L290" s="6">
        <v>0</v>
      </c>
      <c r="M290" s="13">
        <f t="shared" si="8"/>
        <v>443579100</v>
      </c>
      <c r="N290" s="13">
        <f t="shared" si="9"/>
        <v>243595000</v>
      </c>
    </row>
    <row r="291" spans="1:14" x14ac:dyDescent="0.25">
      <c r="A291" s="1">
        <v>289</v>
      </c>
      <c r="B291" s="3" t="s">
        <v>297</v>
      </c>
      <c r="C291" s="6">
        <v>0</v>
      </c>
      <c r="D291" s="6">
        <v>0</v>
      </c>
      <c r="E291" s="6">
        <v>0</v>
      </c>
      <c r="F291" s="6">
        <v>0</v>
      </c>
      <c r="G291" s="6">
        <v>631388235</v>
      </c>
      <c r="H291" s="6">
        <v>578212860</v>
      </c>
      <c r="I291" s="6">
        <v>0</v>
      </c>
      <c r="J291" s="6">
        <v>0</v>
      </c>
      <c r="K291" s="6">
        <v>0</v>
      </c>
      <c r="L291" s="6">
        <v>0</v>
      </c>
      <c r="M291" s="13">
        <f t="shared" si="8"/>
        <v>631388235</v>
      </c>
      <c r="N291" s="13">
        <f t="shared" si="9"/>
        <v>578212860</v>
      </c>
    </row>
    <row r="292" spans="1:14" x14ac:dyDescent="0.25">
      <c r="A292" s="1">
        <v>290</v>
      </c>
      <c r="B292" s="3" t="s">
        <v>298</v>
      </c>
      <c r="C292" s="6">
        <v>0</v>
      </c>
      <c r="D292" s="6">
        <v>0</v>
      </c>
      <c r="E292" s="6">
        <v>0</v>
      </c>
      <c r="F292" s="6">
        <v>0</v>
      </c>
      <c r="G292" s="6">
        <v>625747700</v>
      </c>
      <c r="H292" s="6">
        <v>426607703</v>
      </c>
      <c r="I292" s="6">
        <v>0</v>
      </c>
      <c r="J292" s="6">
        <v>0</v>
      </c>
      <c r="K292" s="6">
        <v>0</v>
      </c>
      <c r="L292" s="6">
        <v>0</v>
      </c>
      <c r="M292" s="13">
        <f t="shared" si="8"/>
        <v>625747700</v>
      </c>
      <c r="N292" s="13">
        <f t="shared" si="9"/>
        <v>426607703</v>
      </c>
    </row>
    <row r="293" spans="1:14" x14ac:dyDescent="0.25">
      <c r="A293" s="1">
        <v>291</v>
      </c>
      <c r="B293" s="3" t="s">
        <v>299</v>
      </c>
      <c r="C293" s="6">
        <v>23057135900</v>
      </c>
      <c r="D293" s="6">
        <v>22213039900</v>
      </c>
      <c r="E293" s="6">
        <v>0</v>
      </c>
      <c r="F293" s="6">
        <v>0</v>
      </c>
      <c r="G293" s="6">
        <v>52050110708</v>
      </c>
      <c r="H293" s="6">
        <v>50752378504</v>
      </c>
      <c r="I293" s="6">
        <v>1477150000</v>
      </c>
      <c r="J293" s="6">
        <v>1392873878</v>
      </c>
      <c r="K293" s="6">
        <v>250000000</v>
      </c>
      <c r="L293" s="6">
        <v>250000000</v>
      </c>
      <c r="M293" s="13">
        <f t="shared" si="8"/>
        <v>76834396608</v>
      </c>
      <c r="N293" s="13">
        <f t="shared" si="9"/>
        <v>74608292282</v>
      </c>
    </row>
    <row r="294" spans="1:14" x14ac:dyDescent="0.25">
      <c r="A294" s="1">
        <v>292</v>
      </c>
      <c r="B294" s="3" t="s">
        <v>300</v>
      </c>
      <c r="C294" s="6">
        <v>642951000</v>
      </c>
      <c r="D294" s="6">
        <v>599784450</v>
      </c>
      <c r="E294" s="6">
        <v>0</v>
      </c>
      <c r="F294" s="6">
        <v>0</v>
      </c>
      <c r="G294" s="6">
        <v>14640430876</v>
      </c>
      <c r="H294" s="6">
        <v>14005403810</v>
      </c>
      <c r="I294" s="6">
        <v>182000000</v>
      </c>
      <c r="J294" s="6">
        <v>179692010</v>
      </c>
      <c r="K294" s="6">
        <v>0</v>
      </c>
      <c r="L294" s="6">
        <v>0</v>
      </c>
      <c r="M294" s="13">
        <f t="shared" si="8"/>
        <v>15465381876</v>
      </c>
      <c r="N294" s="13">
        <f t="shared" si="9"/>
        <v>14784880270</v>
      </c>
    </row>
    <row r="295" spans="1:14" x14ac:dyDescent="0.25">
      <c r="A295" s="1">
        <v>293</v>
      </c>
      <c r="B295" s="3" t="s">
        <v>301</v>
      </c>
      <c r="C295" s="6">
        <v>1603124000</v>
      </c>
      <c r="D295" s="6">
        <v>1599647000</v>
      </c>
      <c r="E295" s="6">
        <v>0</v>
      </c>
      <c r="F295" s="6">
        <v>0</v>
      </c>
      <c r="G295" s="6">
        <v>3740470000</v>
      </c>
      <c r="H295" s="6">
        <v>3740450110</v>
      </c>
      <c r="I295" s="6">
        <v>0</v>
      </c>
      <c r="J295" s="6">
        <v>0</v>
      </c>
      <c r="K295" s="6">
        <v>0</v>
      </c>
      <c r="L295" s="6">
        <v>0</v>
      </c>
      <c r="M295" s="13">
        <f t="shared" si="8"/>
        <v>5343594000</v>
      </c>
      <c r="N295" s="13">
        <f t="shared" si="9"/>
        <v>5340097110</v>
      </c>
    </row>
    <row r="296" spans="1:14" x14ac:dyDescent="0.25">
      <c r="A296" s="1">
        <v>294</v>
      </c>
      <c r="B296" s="3" t="s">
        <v>302</v>
      </c>
      <c r="C296" s="6">
        <v>4600000000</v>
      </c>
      <c r="D296" s="6">
        <v>4524067287</v>
      </c>
      <c r="E296" s="6">
        <v>0</v>
      </c>
      <c r="F296" s="6">
        <v>0</v>
      </c>
      <c r="G296" s="6">
        <v>9118539000</v>
      </c>
      <c r="H296" s="6">
        <v>8896094848</v>
      </c>
      <c r="I296" s="6">
        <v>0</v>
      </c>
      <c r="J296" s="6">
        <v>0</v>
      </c>
      <c r="K296" s="6">
        <v>162184537</v>
      </c>
      <c r="L296" s="6">
        <v>102654537</v>
      </c>
      <c r="M296" s="13">
        <f t="shared" si="8"/>
        <v>13880723537</v>
      </c>
      <c r="N296" s="13">
        <f t="shared" si="9"/>
        <v>13522816672</v>
      </c>
    </row>
    <row r="297" spans="1:14" x14ac:dyDescent="0.25">
      <c r="A297" s="1">
        <v>295</v>
      </c>
      <c r="B297" s="3" t="s">
        <v>303</v>
      </c>
      <c r="C297" s="6">
        <v>3374724830</v>
      </c>
      <c r="D297" s="6">
        <v>3313381443</v>
      </c>
      <c r="E297" s="6">
        <v>0</v>
      </c>
      <c r="F297" s="6">
        <v>0</v>
      </c>
      <c r="G297" s="6">
        <v>37979171470</v>
      </c>
      <c r="H297" s="6">
        <v>37174490410</v>
      </c>
      <c r="I297" s="6">
        <v>184711000</v>
      </c>
      <c r="J297" s="6">
        <v>184711000</v>
      </c>
      <c r="K297" s="6">
        <v>66085700</v>
      </c>
      <c r="L297" s="6">
        <v>60715697</v>
      </c>
      <c r="M297" s="13">
        <f t="shared" si="8"/>
        <v>41604693000</v>
      </c>
      <c r="N297" s="13">
        <f t="shared" si="9"/>
        <v>40733298550</v>
      </c>
    </row>
    <row r="298" spans="1:14" x14ac:dyDescent="0.25">
      <c r="A298" s="1">
        <v>296</v>
      </c>
      <c r="B298" s="3" t="s">
        <v>304</v>
      </c>
      <c r="C298" s="6">
        <v>27138802053</v>
      </c>
      <c r="D298" s="6">
        <v>27003960580</v>
      </c>
      <c r="E298" s="6">
        <v>0</v>
      </c>
      <c r="F298" s="6">
        <v>0</v>
      </c>
      <c r="G298" s="6">
        <v>26233105947</v>
      </c>
      <c r="H298" s="6">
        <v>25006420771</v>
      </c>
      <c r="I298" s="6">
        <v>0</v>
      </c>
      <c r="J298" s="6">
        <v>0</v>
      </c>
      <c r="K298" s="6">
        <v>0</v>
      </c>
      <c r="L298" s="6">
        <v>0</v>
      </c>
      <c r="M298" s="13">
        <f t="shared" si="8"/>
        <v>53371908000</v>
      </c>
      <c r="N298" s="13">
        <f t="shared" si="9"/>
        <v>52010381351</v>
      </c>
    </row>
    <row r="299" spans="1:14" x14ac:dyDescent="0.25">
      <c r="A299" s="1">
        <v>297</v>
      </c>
      <c r="B299" s="3" t="s">
        <v>305</v>
      </c>
      <c r="C299" s="6">
        <v>677797500</v>
      </c>
      <c r="D299" s="6">
        <v>667494774</v>
      </c>
      <c r="E299" s="6">
        <v>0</v>
      </c>
      <c r="F299" s="6">
        <v>0</v>
      </c>
      <c r="G299" s="6">
        <v>7732940425</v>
      </c>
      <c r="H299" s="6">
        <v>7547567429</v>
      </c>
      <c r="I299" s="6">
        <v>0</v>
      </c>
      <c r="J299" s="6">
        <v>0</v>
      </c>
      <c r="K299" s="6">
        <v>0</v>
      </c>
      <c r="L299" s="6">
        <v>0</v>
      </c>
      <c r="M299" s="13">
        <f t="shared" si="8"/>
        <v>8410737925</v>
      </c>
      <c r="N299" s="13">
        <f t="shared" si="9"/>
        <v>8215062203</v>
      </c>
    </row>
    <row r="300" spans="1:14" x14ac:dyDescent="0.25">
      <c r="A300" s="1">
        <v>298</v>
      </c>
      <c r="B300" s="3" t="s">
        <v>306</v>
      </c>
      <c r="C300" s="6">
        <v>0</v>
      </c>
      <c r="D300" s="6">
        <v>0</v>
      </c>
      <c r="E300" s="6">
        <v>0</v>
      </c>
      <c r="F300" s="6">
        <v>0</v>
      </c>
      <c r="G300" s="6">
        <v>31210135577</v>
      </c>
      <c r="H300" s="6">
        <v>28880093841</v>
      </c>
      <c r="I300" s="6">
        <v>612944000</v>
      </c>
      <c r="J300" s="6">
        <v>579949100</v>
      </c>
      <c r="K300" s="6">
        <v>0</v>
      </c>
      <c r="L300" s="6">
        <v>0</v>
      </c>
      <c r="M300" s="13">
        <f t="shared" si="8"/>
        <v>31823079577</v>
      </c>
      <c r="N300" s="13">
        <f t="shared" si="9"/>
        <v>29460042941</v>
      </c>
    </row>
    <row r="301" spans="1:14" x14ac:dyDescent="0.25">
      <c r="A301" s="1">
        <v>299</v>
      </c>
      <c r="B301" s="3" t="s">
        <v>307</v>
      </c>
      <c r="C301" s="6">
        <v>0</v>
      </c>
      <c r="D301" s="6">
        <v>0</v>
      </c>
      <c r="E301" s="6">
        <v>0</v>
      </c>
      <c r="F301" s="6">
        <v>0</v>
      </c>
      <c r="G301" s="6">
        <v>1745486500</v>
      </c>
      <c r="H301" s="6">
        <v>1684209438</v>
      </c>
      <c r="I301" s="6">
        <v>140000000</v>
      </c>
      <c r="J301" s="6">
        <v>112598032</v>
      </c>
      <c r="K301" s="6">
        <v>100057500</v>
      </c>
      <c r="L301" s="6">
        <v>100057500</v>
      </c>
      <c r="M301" s="13">
        <f t="shared" si="8"/>
        <v>1985544000</v>
      </c>
      <c r="N301" s="13">
        <f t="shared" si="9"/>
        <v>1896864970</v>
      </c>
    </row>
    <row r="302" spans="1:14" x14ac:dyDescent="0.25">
      <c r="A302" s="1">
        <v>300</v>
      </c>
      <c r="B302" s="3" t="s">
        <v>308</v>
      </c>
      <c r="C302" s="6">
        <v>0</v>
      </c>
      <c r="D302" s="6">
        <v>0</v>
      </c>
      <c r="E302" s="6">
        <v>0</v>
      </c>
      <c r="F302" s="6">
        <v>0</v>
      </c>
      <c r="G302" s="6">
        <v>2083673000</v>
      </c>
      <c r="H302" s="6">
        <v>2006458480</v>
      </c>
      <c r="I302" s="6">
        <v>493276400</v>
      </c>
      <c r="J302" s="6">
        <v>436571950</v>
      </c>
      <c r="K302" s="6">
        <v>135156500</v>
      </c>
      <c r="L302" s="6">
        <v>76951500</v>
      </c>
      <c r="M302" s="13">
        <f t="shared" si="8"/>
        <v>2712105900</v>
      </c>
      <c r="N302" s="13">
        <f t="shared" si="9"/>
        <v>2519981930</v>
      </c>
    </row>
    <row r="303" spans="1:14" x14ac:dyDescent="0.25">
      <c r="A303" s="1">
        <v>301</v>
      </c>
      <c r="B303" s="3" t="s">
        <v>309</v>
      </c>
      <c r="C303" s="6">
        <v>0</v>
      </c>
      <c r="D303" s="6">
        <v>0</v>
      </c>
      <c r="E303" s="6">
        <v>0</v>
      </c>
      <c r="F303" s="6">
        <v>0</v>
      </c>
      <c r="G303" s="6">
        <v>8778275927</v>
      </c>
      <c r="H303" s="6">
        <v>8243722042</v>
      </c>
      <c r="I303" s="6">
        <v>0</v>
      </c>
      <c r="J303" s="6">
        <v>0</v>
      </c>
      <c r="K303" s="6">
        <v>0</v>
      </c>
      <c r="L303" s="6">
        <v>0</v>
      </c>
      <c r="M303" s="13">
        <f t="shared" si="8"/>
        <v>8778275927</v>
      </c>
      <c r="N303" s="13">
        <f t="shared" si="9"/>
        <v>8243722042</v>
      </c>
    </row>
    <row r="304" spans="1:14" x14ac:dyDescent="0.25">
      <c r="A304" s="1">
        <v>302</v>
      </c>
      <c r="B304" s="3" t="s">
        <v>310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13">
        <f t="shared" si="8"/>
        <v>0</v>
      </c>
      <c r="N304" s="13">
        <f t="shared" si="9"/>
        <v>0</v>
      </c>
    </row>
    <row r="305" spans="1:14" x14ac:dyDescent="0.25">
      <c r="A305" s="1">
        <v>303</v>
      </c>
      <c r="B305" s="3" t="s">
        <v>311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13">
        <f t="shared" si="8"/>
        <v>0</v>
      </c>
      <c r="N305" s="13">
        <f t="shared" si="9"/>
        <v>0</v>
      </c>
    </row>
    <row r="306" spans="1:14" x14ac:dyDescent="0.25">
      <c r="A306" s="1">
        <v>304</v>
      </c>
      <c r="B306" s="3" t="s">
        <v>312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13">
        <f t="shared" si="8"/>
        <v>0</v>
      </c>
      <c r="N306" s="13">
        <f t="shared" si="9"/>
        <v>0</v>
      </c>
    </row>
    <row r="307" spans="1:14" x14ac:dyDescent="0.25">
      <c r="A307" s="1">
        <v>305</v>
      </c>
      <c r="B307" s="3" t="s">
        <v>313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13">
        <f t="shared" si="8"/>
        <v>0</v>
      </c>
      <c r="N307" s="13">
        <f t="shared" si="9"/>
        <v>0</v>
      </c>
    </row>
    <row r="308" spans="1:14" x14ac:dyDescent="0.25">
      <c r="A308" s="1">
        <v>306</v>
      </c>
      <c r="B308" s="3" t="s">
        <v>314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13">
        <f t="shared" si="8"/>
        <v>0</v>
      </c>
      <c r="N308" s="13">
        <f t="shared" si="9"/>
        <v>0</v>
      </c>
    </row>
    <row r="309" spans="1:14" x14ac:dyDescent="0.25">
      <c r="A309" s="1">
        <v>307</v>
      </c>
      <c r="B309" s="3" t="s">
        <v>315</v>
      </c>
      <c r="C309" s="6">
        <v>710699965</v>
      </c>
      <c r="D309" s="6">
        <v>515312825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13">
        <f t="shared" si="8"/>
        <v>710699965</v>
      </c>
      <c r="N309" s="13">
        <f t="shared" si="9"/>
        <v>515312825</v>
      </c>
    </row>
    <row r="310" spans="1:14" x14ac:dyDescent="0.25">
      <c r="A310" s="1">
        <v>308</v>
      </c>
      <c r="B310" s="3" t="s">
        <v>316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13">
        <f t="shared" si="8"/>
        <v>0</v>
      </c>
      <c r="N310" s="13">
        <f t="shared" si="9"/>
        <v>0</v>
      </c>
    </row>
    <row r="311" spans="1:14" x14ac:dyDescent="0.25">
      <c r="A311" s="1">
        <v>309</v>
      </c>
      <c r="B311" s="3" t="s">
        <v>317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13">
        <f t="shared" si="8"/>
        <v>0</v>
      </c>
      <c r="N311" s="13">
        <f t="shared" si="9"/>
        <v>0</v>
      </c>
    </row>
    <row r="312" spans="1:14" x14ac:dyDescent="0.25">
      <c r="A312" s="1">
        <v>310</v>
      </c>
      <c r="B312" s="3" t="s">
        <v>318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13">
        <f t="shared" si="8"/>
        <v>0</v>
      </c>
      <c r="N312" s="13">
        <f t="shared" si="9"/>
        <v>0</v>
      </c>
    </row>
    <row r="313" spans="1:14" x14ac:dyDescent="0.25">
      <c r="A313" s="1">
        <v>311</v>
      </c>
      <c r="B313" s="3" t="s">
        <v>319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13">
        <f t="shared" si="8"/>
        <v>0</v>
      </c>
      <c r="N313" s="13">
        <f t="shared" si="9"/>
        <v>0</v>
      </c>
    </row>
    <row r="314" spans="1:14" x14ac:dyDescent="0.25">
      <c r="A314" s="1">
        <v>312</v>
      </c>
      <c r="B314" s="3" t="s">
        <v>320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13">
        <f t="shared" si="8"/>
        <v>0</v>
      </c>
      <c r="N314" s="13">
        <f t="shared" si="9"/>
        <v>0</v>
      </c>
    </row>
    <row r="315" spans="1:14" x14ac:dyDescent="0.25">
      <c r="A315" s="1">
        <v>313</v>
      </c>
      <c r="B315" s="3" t="s">
        <v>321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13">
        <f t="shared" si="8"/>
        <v>0</v>
      </c>
      <c r="N315" s="13">
        <f t="shared" si="9"/>
        <v>0</v>
      </c>
    </row>
    <row r="316" spans="1:14" x14ac:dyDescent="0.25">
      <c r="A316" s="1">
        <v>314</v>
      </c>
      <c r="B316" s="3" t="s">
        <v>322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13">
        <f t="shared" si="8"/>
        <v>0</v>
      </c>
      <c r="N316" s="13">
        <f t="shared" si="9"/>
        <v>0</v>
      </c>
    </row>
    <row r="317" spans="1:14" x14ac:dyDescent="0.25">
      <c r="A317" s="1">
        <v>315</v>
      </c>
      <c r="B317" s="3" t="s">
        <v>323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13">
        <f t="shared" si="8"/>
        <v>0</v>
      </c>
      <c r="N317" s="13">
        <f t="shared" si="9"/>
        <v>0</v>
      </c>
    </row>
    <row r="318" spans="1:14" x14ac:dyDescent="0.25">
      <c r="A318" s="1">
        <v>316</v>
      </c>
      <c r="B318" s="3" t="s">
        <v>324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13">
        <f t="shared" si="8"/>
        <v>0</v>
      </c>
      <c r="N318" s="13">
        <f t="shared" si="9"/>
        <v>0</v>
      </c>
    </row>
    <row r="319" spans="1:14" x14ac:dyDescent="0.25">
      <c r="A319" s="1">
        <v>317</v>
      </c>
      <c r="B319" s="3" t="s">
        <v>325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13">
        <f t="shared" si="8"/>
        <v>0</v>
      </c>
      <c r="N319" s="13">
        <f t="shared" si="9"/>
        <v>0</v>
      </c>
    </row>
    <row r="320" spans="1:14" x14ac:dyDescent="0.25">
      <c r="A320" s="1">
        <v>318</v>
      </c>
      <c r="B320" s="3" t="s">
        <v>326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13">
        <f t="shared" si="8"/>
        <v>0</v>
      </c>
      <c r="N320" s="13">
        <f t="shared" si="9"/>
        <v>0</v>
      </c>
    </row>
    <row r="321" spans="1:14" x14ac:dyDescent="0.25">
      <c r="A321" s="1">
        <v>319</v>
      </c>
      <c r="B321" s="3" t="s">
        <v>327</v>
      </c>
      <c r="C321" s="6">
        <v>299662612</v>
      </c>
      <c r="D321" s="6">
        <v>292671301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13">
        <f t="shared" si="8"/>
        <v>299662612</v>
      </c>
      <c r="N321" s="13">
        <f t="shared" si="9"/>
        <v>292671301</v>
      </c>
    </row>
    <row r="322" spans="1:14" x14ac:dyDescent="0.25">
      <c r="A322" s="1">
        <v>320</v>
      </c>
      <c r="B322" s="3" t="s">
        <v>328</v>
      </c>
      <c r="C322" s="6">
        <v>389193200</v>
      </c>
      <c r="D322" s="6">
        <v>369858200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13">
        <f t="shared" si="8"/>
        <v>389193200</v>
      </c>
      <c r="N322" s="13">
        <f t="shared" si="9"/>
        <v>369858200</v>
      </c>
    </row>
    <row r="323" spans="1:14" x14ac:dyDescent="0.25">
      <c r="A323" s="1">
        <v>321</v>
      </c>
      <c r="B323" s="3" t="s">
        <v>329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13">
        <f t="shared" si="8"/>
        <v>0</v>
      </c>
      <c r="N323" s="13">
        <f t="shared" si="9"/>
        <v>0</v>
      </c>
    </row>
    <row r="324" spans="1:14" x14ac:dyDescent="0.25">
      <c r="A324" s="1">
        <v>322</v>
      </c>
      <c r="B324" s="3" t="s">
        <v>330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13">
        <f t="shared" ref="M324:M363" si="10">K324+I324+G324+E324+C324</f>
        <v>0</v>
      </c>
      <c r="N324" s="13">
        <f t="shared" ref="N324:N363" si="11">L324+J324+H324+F324+D324</f>
        <v>0</v>
      </c>
    </row>
    <row r="325" spans="1:14" x14ac:dyDescent="0.25">
      <c r="A325" s="1">
        <v>323</v>
      </c>
      <c r="B325" s="3" t="s">
        <v>331</v>
      </c>
      <c r="C325" s="6">
        <v>364106030</v>
      </c>
      <c r="D325" s="6">
        <v>328805014</v>
      </c>
      <c r="E325" s="6">
        <v>0</v>
      </c>
      <c r="F325" s="6">
        <v>0</v>
      </c>
      <c r="G325" s="6">
        <v>363216000</v>
      </c>
      <c r="H325" s="6">
        <v>358524000</v>
      </c>
      <c r="I325" s="6">
        <v>0</v>
      </c>
      <c r="J325" s="6">
        <v>0</v>
      </c>
      <c r="K325" s="6">
        <v>0</v>
      </c>
      <c r="L325" s="6">
        <v>0</v>
      </c>
      <c r="M325" s="13">
        <f t="shared" si="10"/>
        <v>727322030</v>
      </c>
      <c r="N325" s="13">
        <f t="shared" si="11"/>
        <v>687329014</v>
      </c>
    </row>
    <row r="326" spans="1:14" x14ac:dyDescent="0.25">
      <c r="A326" s="1">
        <v>324</v>
      </c>
      <c r="B326" s="3" t="s">
        <v>332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13">
        <f t="shared" si="10"/>
        <v>0</v>
      </c>
      <c r="N326" s="13">
        <f t="shared" si="11"/>
        <v>0</v>
      </c>
    </row>
    <row r="327" spans="1:14" x14ac:dyDescent="0.25">
      <c r="A327" s="1">
        <v>325</v>
      </c>
      <c r="B327" s="3" t="s">
        <v>333</v>
      </c>
      <c r="C327" s="6">
        <v>0</v>
      </c>
      <c r="D327" s="6">
        <v>0</v>
      </c>
      <c r="E327" s="6">
        <v>0</v>
      </c>
      <c r="F327" s="6">
        <v>0</v>
      </c>
      <c r="G327" s="6">
        <v>2844599950</v>
      </c>
      <c r="H327" s="6">
        <v>2373740730</v>
      </c>
      <c r="I327" s="6">
        <v>0</v>
      </c>
      <c r="J327" s="6">
        <v>0</v>
      </c>
      <c r="K327" s="6">
        <v>0</v>
      </c>
      <c r="L327" s="6">
        <v>0</v>
      </c>
      <c r="M327" s="13">
        <f t="shared" si="10"/>
        <v>2844599950</v>
      </c>
      <c r="N327" s="13">
        <f t="shared" si="11"/>
        <v>2373740730</v>
      </c>
    </row>
    <row r="328" spans="1:14" x14ac:dyDescent="0.25">
      <c r="A328" s="1">
        <v>326</v>
      </c>
      <c r="B328" s="3" t="s">
        <v>334</v>
      </c>
      <c r="C328" s="6">
        <v>0</v>
      </c>
      <c r="D328" s="6">
        <v>0</v>
      </c>
      <c r="E328" s="6">
        <v>0</v>
      </c>
      <c r="F328" s="6">
        <v>0</v>
      </c>
      <c r="G328" s="6">
        <v>441918625</v>
      </c>
      <c r="H328" s="6">
        <v>440516500</v>
      </c>
      <c r="I328" s="6">
        <v>0</v>
      </c>
      <c r="J328" s="6">
        <v>0</v>
      </c>
      <c r="K328" s="6">
        <v>0</v>
      </c>
      <c r="L328" s="6">
        <v>0</v>
      </c>
      <c r="M328" s="13">
        <f t="shared" si="10"/>
        <v>441918625</v>
      </c>
      <c r="N328" s="13">
        <f t="shared" si="11"/>
        <v>440516500</v>
      </c>
    </row>
    <row r="329" spans="1:14" x14ac:dyDescent="0.25">
      <c r="A329" s="1">
        <v>327</v>
      </c>
      <c r="B329" s="3" t="s">
        <v>335</v>
      </c>
      <c r="C329" s="6">
        <v>0</v>
      </c>
      <c r="D329" s="6">
        <v>0</v>
      </c>
      <c r="E329" s="6">
        <v>0</v>
      </c>
      <c r="F329" s="6">
        <v>0</v>
      </c>
      <c r="G329" s="6">
        <v>1447617200</v>
      </c>
      <c r="H329" s="6">
        <v>1419764250</v>
      </c>
      <c r="I329" s="6">
        <v>0</v>
      </c>
      <c r="J329" s="6">
        <v>0</v>
      </c>
      <c r="K329" s="6">
        <v>0</v>
      </c>
      <c r="L329" s="6">
        <v>0</v>
      </c>
      <c r="M329" s="13">
        <f t="shared" si="10"/>
        <v>1447617200</v>
      </c>
      <c r="N329" s="13">
        <f t="shared" si="11"/>
        <v>1419764250</v>
      </c>
    </row>
    <row r="330" spans="1:14" x14ac:dyDescent="0.25">
      <c r="A330" s="1">
        <v>328</v>
      </c>
      <c r="B330" s="3" t="s">
        <v>336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13">
        <f t="shared" si="10"/>
        <v>0</v>
      </c>
      <c r="N330" s="13">
        <f t="shared" si="11"/>
        <v>0</v>
      </c>
    </row>
    <row r="331" spans="1:14" x14ac:dyDescent="0.25">
      <c r="A331" s="1">
        <v>329</v>
      </c>
      <c r="B331" s="3" t="s">
        <v>337</v>
      </c>
      <c r="C331" s="6">
        <v>0</v>
      </c>
      <c r="D331" s="6">
        <v>0</v>
      </c>
      <c r="E331" s="6">
        <v>83022500</v>
      </c>
      <c r="F331" s="6">
        <v>69681000</v>
      </c>
      <c r="G331" s="6">
        <v>294175125</v>
      </c>
      <c r="H331" s="6">
        <v>76541000</v>
      </c>
      <c r="I331" s="6">
        <v>0</v>
      </c>
      <c r="J331" s="6">
        <v>0</v>
      </c>
      <c r="K331" s="6">
        <v>0</v>
      </c>
      <c r="L331" s="6">
        <v>0</v>
      </c>
      <c r="M331" s="13">
        <f t="shared" si="10"/>
        <v>377197625</v>
      </c>
      <c r="N331" s="13">
        <f t="shared" si="11"/>
        <v>146222000</v>
      </c>
    </row>
    <row r="332" spans="1:14" x14ac:dyDescent="0.25">
      <c r="A332" s="1">
        <v>330</v>
      </c>
      <c r="B332" s="3" t="s">
        <v>338</v>
      </c>
      <c r="C332" s="6">
        <v>0</v>
      </c>
      <c r="D332" s="6">
        <v>0</v>
      </c>
      <c r="E332" s="6">
        <v>0</v>
      </c>
      <c r="F332" s="6">
        <v>0</v>
      </c>
      <c r="G332" s="6">
        <v>150000000</v>
      </c>
      <c r="H332" s="6">
        <v>104069650</v>
      </c>
      <c r="I332" s="6">
        <v>0</v>
      </c>
      <c r="J332" s="6">
        <v>0</v>
      </c>
      <c r="K332" s="6">
        <v>0</v>
      </c>
      <c r="L332" s="6">
        <v>0</v>
      </c>
      <c r="M332" s="13">
        <f t="shared" si="10"/>
        <v>150000000</v>
      </c>
      <c r="N332" s="13">
        <f t="shared" si="11"/>
        <v>104069650</v>
      </c>
    </row>
    <row r="333" spans="1:14" x14ac:dyDescent="0.25">
      <c r="A333" s="1">
        <v>331</v>
      </c>
      <c r="B333" s="3" t="s">
        <v>339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13">
        <f t="shared" si="10"/>
        <v>0</v>
      </c>
      <c r="N333" s="13">
        <f t="shared" si="11"/>
        <v>0</v>
      </c>
    </row>
    <row r="334" spans="1:14" x14ac:dyDescent="0.25">
      <c r="A334" s="1">
        <v>332</v>
      </c>
      <c r="B334" s="3" t="s">
        <v>340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13">
        <f t="shared" si="10"/>
        <v>0</v>
      </c>
      <c r="N334" s="13">
        <f t="shared" si="11"/>
        <v>0</v>
      </c>
    </row>
    <row r="335" spans="1:14" x14ac:dyDescent="0.25">
      <c r="A335" s="1">
        <v>333</v>
      </c>
      <c r="B335" s="3" t="s">
        <v>341</v>
      </c>
      <c r="C335" s="6">
        <v>0</v>
      </c>
      <c r="D335" s="6">
        <v>0</v>
      </c>
      <c r="E335" s="6">
        <v>0</v>
      </c>
      <c r="F335" s="6">
        <v>0</v>
      </c>
      <c r="G335" s="6">
        <v>183022500</v>
      </c>
      <c r="H335" s="6">
        <v>181000000</v>
      </c>
      <c r="I335" s="6">
        <v>0</v>
      </c>
      <c r="J335" s="6">
        <v>0</v>
      </c>
      <c r="K335" s="6">
        <v>0</v>
      </c>
      <c r="L335" s="6">
        <v>0</v>
      </c>
      <c r="M335" s="13">
        <f t="shared" si="10"/>
        <v>183022500</v>
      </c>
      <c r="N335" s="13">
        <f t="shared" si="11"/>
        <v>181000000</v>
      </c>
    </row>
    <row r="336" spans="1:14" x14ac:dyDescent="0.25">
      <c r="A336" s="1">
        <v>334</v>
      </c>
      <c r="B336" s="3" t="s">
        <v>342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13">
        <f t="shared" si="10"/>
        <v>0</v>
      </c>
      <c r="N336" s="13">
        <f t="shared" si="11"/>
        <v>0</v>
      </c>
    </row>
    <row r="337" spans="1:14" x14ac:dyDescent="0.25">
      <c r="A337" s="1">
        <v>335</v>
      </c>
      <c r="B337" s="3" t="s">
        <v>343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201270125</v>
      </c>
      <c r="L337" s="6">
        <v>193810125</v>
      </c>
      <c r="M337" s="13">
        <f t="shared" si="10"/>
        <v>201270125</v>
      </c>
      <c r="N337" s="13">
        <f t="shared" si="11"/>
        <v>193810125</v>
      </c>
    </row>
    <row r="338" spans="1:14" x14ac:dyDescent="0.25">
      <c r="A338" s="1">
        <v>336</v>
      </c>
      <c r="B338" s="3" t="s">
        <v>344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13">
        <f t="shared" si="10"/>
        <v>0</v>
      </c>
      <c r="N338" s="13">
        <f t="shared" si="11"/>
        <v>0</v>
      </c>
    </row>
    <row r="339" spans="1:14" x14ac:dyDescent="0.25">
      <c r="A339" s="1">
        <v>337</v>
      </c>
      <c r="B339" s="3" t="s">
        <v>345</v>
      </c>
      <c r="C339" s="6">
        <v>0</v>
      </c>
      <c r="D339" s="6">
        <v>0</v>
      </c>
      <c r="E339" s="6">
        <v>0</v>
      </c>
      <c r="F339" s="6">
        <v>0</v>
      </c>
      <c r="G339" s="6">
        <v>496148000</v>
      </c>
      <c r="H339" s="6">
        <v>376459300</v>
      </c>
      <c r="I339" s="6">
        <v>268888000</v>
      </c>
      <c r="J339" s="6">
        <v>248467000</v>
      </c>
      <c r="K339" s="6">
        <v>117925000</v>
      </c>
      <c r="L339" s="6">
        <v>95435000</v>
      </c>
      <c r="M339" s="13">
        <f t="shared" si="10"/>
        <v>882961000</v>
      </c>
      <c r="N339" s="13">
        <f t="shared" si="11"/>
        <v>720361300</v>
      </c>
    </row>
    <row r="340" spans="1:14" x14ac:dyDescent="0.25">
      <c r="A340" s="1">
        <v>338</v>
      </c>
      <c r="B340" s="3" t="s">
        <v>346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13">
        <f t="shared" si="10"/>
        <v>0</v>
      </c>
      <c r="N340" s="13">
        <f t="shared" si="11"/>
        <v>0</v>
      </c>
    </row>
    <row r="341" spans="1:14" x14ac:dyDescent="0.25">
      <c r="A341" s="1">
        <v>339</v>
      </c>
      <c r="B341" s="3" t="s">
        <v>347</v>
      </c>
      <c r="C341" s="6">
        <v>0</v>
      </c>
      <c r="D341" s="6">
        <v>0</v>
      </c>
      <c r="E341" s="6">
        <v>0</v>
      </c>
      <c r="F341" s="6">
        <v>0</v>
      </c>
      <c r="G341" s="6">
        <v>183023000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13">
        <f t="shared" si="10"/>
        <v>183023000</v>
      </c>
      <c r="N341" s="13">
        <f t="shared" si="11"/>
        <v>0</v>
      </c>
    </row>
    <row r="342" spans="1:14" x14ac:dyDescent="0.25">
      <c r="A342" s="1">
        <v>340</v>
      </c>
      <c r="B342" s="3" t="s">
        <v>348</v>
      </c>
      <c r="C342" s="6">
        <v>0</v>
      </c>
      <c r="D342" s="6">
        <v>0</v>
      </c>
      <c r="E342" s="6">
        <v>0</v>
      </c>
      <c r="F342" s="6">
        <v>0</v>
      </c>
      <c r="G342" s="6">
        <v>2221555000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13">
        <f t="shared" si="10"/>
        <v>2221555000</v>
      </c>
      <c r="N342" s="13">
        <f t="shared" si="11"/>
        <v>0</v>
      </c>
    </row>
    <row r="343" spans="1:14" x14ac:dyDescent="0.25">
      <c r="A343" s="1">
        <v>341</v>
      </c>
      <c r="B343" s="3" t="s">
        <v>349</v>
      </c>
      <c r="C343" s="6">
        <v>0</v>
      </c>
      <c r="D343" s="6">
        <v>0</v>
      </c>
      <c r="E343" s="6">
        <v>0</v>
      </c>
      <c r="F343" s="6">
        <v>0</v>
      </c>
      <c r="G343" s="6">
        <v>170889000</v>
      </c>
      <c r="H343" s="6">
        <v>169954000</v>
      </c>
      <c r="I343" s="6">
        <v>0</v>
      </c>
      <c r="J343" s="6">
        <v>0</v>
      </c>
      <c r="K343" s="6">
        <v>0</v>
      </c>
      <c r="L343" s="6">
        <v>0</v>
      </c>
      <c r="M343" s="13">
        <f t="shared" si="10"/>
        <v>170889000</v>
      </c>
      <c r="N343" s="13">
        <f t="shared" si="11"/>
        <v>169954000</v>
      </c>
    </row>
    <row r="344" spans="1:14" x14ac:dyDescent="0.25">
      <c r="A344" s="1">
        <v>342</v>
      </c>
      <c r="B344" s="3" t="s">
        <v>350</v>
      </c>
      <c r="C344" s="6">
        <v>0</v>
      </c>
      <c r="D344" s="6">
        <v>0</v>
      </c>
      <c r="E344" s="6">
        <v>0</v>
      </c>
      <c r="F344" s="6">
        <v>0</v>
      </c>
      <c r="G344" s="6">
        <v>170889000</v>
      </c>
      <c r="H344" s="6">
        <v>85444500</v>
      </c>
      <c r="I344" s="6">
        <v>0</v>
      </c>
      <c r="J344" s="6">
        <v>0</v>
      </c>
      <c r="K344" s="6">
        <v>0</v>
      </c>
      <c r="L344" s="6">
        <v>0</v>
      </c>
      <c r="M344" s="13">
        <f t="shared" si="10"/>
        <v>170889000</v>
      </c>
      <c r="N344" s="13">
        <f t="shared" si="11"/>
        <v>85444500</v>
      </c>
    </row>
    <row r="345" spans="1:14" x14ac:dyDescent="0.25">
      <c r="A345" s="1">
        <v>343</v>
      </c>
      <c r="B345" s="3" t="s">
        <v>351</v>
      </c>
      <c r="C345" s="6">
        <v>0</v>
      </c>
      <c r="D345" s="6">
        <v>0</v>
      </c>
      <c r="E345" s="6">
        <v>0</v>
      </c>
      <c r="F345" s="6">
        <v>0</v>
      </c>
      <c r="G345" s="6">
        <v>170889000</v>
      </c>
      <c r="H345" s="6">
        <v>170050312</v>
      </c>
      <c r="I345" s="6">
        <v>0</v>
      </c>
      <c r="J345" s="6">
        <v>0</v>
      </c>
      <c r="K345" s="6">
        <v>0</v>
      </c>
      <c r="L345" s="6">
        <v>0</v>
      </c>
      <c r="M345" s="13">
        <f t="shared" si="10"/>
        <v>170889000</v>
      </c>
      <c r="N345" s="13">
        <f t="shared" si="11"/>
        <v>170050312</v>
      </c>
    </row>
    <row r="346" spans="1:14" x14ac:dyDescent="0.25">
      <c r="A346" s="1">
        <v>344</v>
      </c>
      <c r="B346" s="3" t="s">
        <v>352</v>
      </c>
      <c r="C346" s="6">
        <v>0</v>
      </c>
      <c r="D346" s="6">
        <v>0</v>
      </c>
      <c r="E346" s="6">
        <v>0</v>
      </c>
      <c r="F346" s="6">
        <v>0</v>
      </c>
      <c r="G346" s="6">
        <v>2962075000</v>
      </c>
      <c r="H346" s="6">
        <v>1481037500</v>
      </c>
      <c r="I346" s="6">
        <v>0</v>
      </c>
      <c r="J346" s="6">
        <v>0</v>
      </c>
      <c r="K346" s="6">
        <v>0</v>
      </c>
      <c r="L346" s="6">
        <v>0</v>
      </c>
      <c r="M346" s="13">
        <f t="shared" si="10"/>
        <v>2962075000</v>
      </c>
      <c r="N346" s="13">
        <f t="shared" si="11"/>
        <v>1481037500</v>
      </c>
    </row>
    <row r="347" spans="1:14" x14ac:dyDescent="0.25">
      <c r="A347" s="1">
        <v>345</v>
      </c>
      <c r="B347" s="3" t="s">
        <v>353</v>
      </c>
      <c r="C347" s="6">
        <v>0</v>
      </c>
      <c r="D347" s="6">
        <v>0</v>
      </c>
      <c r="E347" s="6">
        <v>0</v>
      </c>
      <c r="F347" s="6">
        <v>0</v>
      </c>
      <c r="G347" s="6">
        <v>170889000</v>
      </c>
      <c r="H347" s="6">
        <v>85444500</v>
      </c>
      <c r="I347" s="6">
        <v>0</v>
      </c>
      <c r="J347" s="6">
        <v>0</v>
      </c>
      <c r="K347" s="6">
        <v>0</v>
      </c>
      <c r="L347" s="6">
        <v>0</v>
      </c>
      <c r="M347" s="13">
        <f t="shared" si="10"/>
        <v>170889000</v>
      </c>
      <c r="N347" s="13">
        <f t="shared" si="11"/>
        <v>85444500</v>
      </c>
    </row>
    <row r="348" spans="1:14" x14ac:dyDescent="0.25">
      <c r="A348" s="1">
        <v>346</v>
      </c>
      <c r="B348" s="3" t="s">
        <v>354</v>
      </c>
      <c r="C348" s="6">
        <v>0</v>
      </c>
      <c r="D348" s="6">
        <v>0</v>
      </c>
      <c r="E348" s="6">
        <v>0</v>
      </c>
      <c r="F348" s="6">
        <v>0</v>
      </c>
      <c r="G348" s="6">
        <v>170889000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13">
        <f t="shared" si="10"/>
        <v>170889000</v>
      </c>
      <c r="N348" s="13">
        <f t="shared" si="11"/>
        <v>0</v>
      </c>
    </row>
    <row r="349" spans="1:14" x14ac:dyDescent="0.25">
      <c r="A349" s="1">
        <v>347</v>
      </c>
      <c r="B349" s="3" t="s">
        <v>355</v>
      </c>
      <c r="C349" s="6">
        <v>0</v>
      </c>
      <c r="D349" s="6">
        <v>0</v>
      </c>
      <c r="E349" s="6">
        <v>0</v>
      </c>
      <c r="F349" s="6">
        <v>0</v>
      </c>
      <c r="G349" s="6">
        <v>170889000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13">
        <f t="shared" si="10"/>
        <v>170889000</v>
      </c>
      <c r="N349" s="13">
        <f t="shared" si="11"/>
        <v>0</v>
      </c>
    </row>
    <row r="350" spans="1:14" x14ac:dyDescent="0.25">
      <c r="A350" s="1">
        <v>348</v>
      </c>
      <c r="B350" s="3" t="s">
        <v>356</v>
      </c>
      <c r="C350" s="6">
        <v>0</v>
      </c>
      <c r="D350" s="6">
        <v>0</v>
      </c>
      <c r="E350" s="6">
        <v>0</v>
      </c>
      <c r="F350" s="6">
        <v>0</v>
      </c>
      <c r="G350" s="6">
        <v>170899000</v>
      </c>
      <c r="H350" s="6">
        <v>163400000</v>
      </c>
      <c r="I350" s="6">
        <v>0</v>
      </c>
      <c r="J350" s="6">
        <v>0</v>
      </c>
      <c r="K350" s="6">
        <v>0</v>
      </c>
      <c r="L350" s="6">
        <v>0</v>
      </c>
      <c r="M350" s="13">
        <f t="shared" si="10"/>
        <v>170899000</v>
      </c>
      <c r="N350" s="13">
        <f t="shared" si="11"/>
        <v>163400000</v>
      </c>
    </row>
    <row r="351" spans="1:14" x14ac:dyDescent="0.25">
      <c r="A351" s="1">
        <v>349</v>
      </c>
      <c r="B351" s="3" t="s">
        <v>357</v>
      </c>
      <c r="C351" s="6">
        <v>0</v>
      </c>
      <c r="D351" s="6">
        <v>0</v>
      </c>
      <c r="E351" s="6">
        <v>0</v>
      </c>
      <c r="F351" s="6">
        <v>0</v>
      </c>
      <c r="G351" s="6">
        <v>170899000</v>
      </c>
      <c r="H351" s="6">
        <v>169799000</v>
      </c>
      <c r="I351" s="6">
        <v>0</v>
      </c>
      <c r="J351" s="6">
        <v>0</v>
      </c>
      <c r="K351" s="6">
        <v>0</v>
      </c>
      <c r="L351" s="6">
        <v>0</v>
      </c>
      <c r="M351" s="13">
        <f t="shared" si="10"/>
        <v>170899000</v>
      </c>
      <c r="N351" s="13">
        <f t="shared" si="11"/>
        <v>169799000</v>
      </c>
    </row>
    <row r="352" spans="1:14" x14ac:dyDescent="0.25">
      <c r="A352" s="1">
        <v>350</v>
      </c>
      <c r="B352" s="3" t="s">
        <v>358</v>
      </c>
      <c r="C352" s="6">
        <v>0</v>
      </c>
      <c r="D352" s="6">
        <v>0</v>
      </c>
      <c r="E352" s="6">
        <v>0</v>
      </c>
      <c r="F352" s="6">
        <v>0</v>
      </c>
      <c r="G352" s="6">
        <v>170899000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13">
        <f t="shared" si="10"/>
        <v>170899000</v>
      </c>
      <c r="N352" s="13">
        <f t="shared" si="11"/>
        <v>0</v>
      </c>
    </row>
    <row r="353" spans="1:14" x14ac:dyDescent="0.25">
      <c r="A353" s="1">
        <v>351</v>
      </c>
      <c r="B353" s="3" t="s">
        <v>359</v>
      </c>
      <c r="C353" s="6">
        <v>0</v>
      </c>
      <c r="D353" s="6">
        <v>0</v>
      </c>
      <c r="E353" s="6">
        <v>0</v>
      </c>
      <c r="F353" s="6">
        <v>0</v>
      </c>
      <c r="G353" s="6">
        <v>170899000</v>
      </c>
      <c r="H353" s="6">
        <v>85444500</v>
      </c>
      <c r="I353" s="6">
        <v>0</v>
      </c>
      <c r="J353" s="6">
        <v>0</v>
      </c>
      <c r="K353" s="6">
        <v>0</v>
      </c>
      <c r="L353" s="6">
        <v>0</v>
      </c>
      <c r="M353" s="13">
        <f t="shared" si="10"/>
        <v>170899000</v>
      </c>
      <c r="N353" s="13">
        <f t="shared" si="11"/>
        <v>85444500</v>
      </c>
    </row>
    <row r="354" spans="1:14" x14ac:dyDescent="0.25">
      <c r="A354" s="1">
        <v>352</v>
      </c>
      <c r="B354" s="3" t="s">
        <v>360</v>
      </c>
      <c r="C354" s="6">
        <v>0</v>
      </c>
      <c r="D354" s="6">
        <v>0</v>
      </c>
      <c r="E354" s="6">
        <v>0</v>
      </c>
      <c r="F354" s="6">
        <v>0</v>
      </c>
      <c r="G354" s="6">
        <v>170899000</v>
      </c>
      <c r="H354" s="6">
        <v>128575000</v>
      </c>
      <c r="I354" s="6">
        <v>0</v>
      </c>
      <c r="J354" s="6">
        <v>0</v>
      </c>
      <c r="K354" s="6">
        <v>0</v>
      </c>
      <c r="L354" s="6">
        <v>0</v>
      </c>
      <c r="M354" s="13">
        <f t="shared" si="10"/>
        <v>170899000</v>
      </c>
      <c r="N354" s="13">
        <f t="shared" si="11"/>
        <v>128575000</v>
      </c>
    </row>
    <row r="355" spans="1:14" x14ac:dyDescent="0.25">
      <c r="A355" s="1">
        <v>353</v>
      </c>
      <c r="B355" s="3" t="s">
        <v>361</v>
      </c>
      <c r="C355" s="6">
        <v>0</v>
      </c>
      <c r="D355" s="6">
        <v>0</v>
      </c>
      <c r="E355" s="6">
        <v>0</v>
      </c>
      <c r="F355" s="6">
        <v>0</v>
      </c>
      <c r="G355" s="6">
        <v>85444500</v>
      </c>
      <c r="H355" s="6">
        <v>85444500</v>
      </c>
      <c r="I355" s="6">
        <v>0</v>
      </c>
      <c r="J355" s="6">
        <v>0</v>
      </c>
      <c r="K355" s="6">
        <v>0</v>
      </c>
      <c r="L355" s="6">
        <v>0</v>
      </c>
      <c r="M355" s="13">
        <f t="shared" si="10"/>
        <v>85444500</v>
      </c>
      <c r="N355" s="13">
        <f t="shared" si="11"/>
        <v>85444500</v>
      </c>
    </row>
    <row r="356" spans="1:14" x14ac:dyDescent="0.25">
      <c r="A356" s="1">
        <v>354</v>
      </c>
      <c r="B356" s="3" t="s">
        <v>362</v>
      </c>
      <c r="C356" s="6">
        <v>0</v>
      </c>
      <c r="D356" s="6">
        <v>0</v>
      </c>
      <c r="E356" s="6">
        <v>0</v>
      </c>
      <c r="F356" s="6">
        <v>0</v>
      </c>
      <c r="G356" s="6">
        <v>170899000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13">
        <f t="shared" si="10"/>
        <v>170899000</v>
      </c>
      <c r="N356" s="13">
        <f t="shared" si="11"/>
        <v>0</v>
      </c>
    </row>
    <row r="357" spans="1:14" x14ac:dyDescent="0.25">
      <c r="A357" s="1">
        <v>355</v>
      </c>
      <c r="B357" s="3" t="s">
        <v>363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13">
        <f t="shared" si="10"/>
        <v>0</v>
      </c>
      <c r="N357" s="13">
        <f t="shared" si="11"/>
        <v>0</v>
      </c>
    </row>
    <row r="358" spans="1:14" x14ac:dyDescent="0.25">
      <c r="A358" s="1">
        <v>356</v>
      </c>
      <c r="B358" s="3" t="s">
        <v>364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13">
        <f t="shared" si="10"/>
        <v>0</v>
      </c>
      <c r="N358" s="13">
        <f t="shared" si="11"/>
        <v>0</v>
      </c>
    </row>
    <row r="359" spans="1:14" x14ac:dyDescent="0.25">
      <c r="A359" s="1">
        <v>357</v>
      </c>
      <c r="B359" s="3" t="s">
        <v>365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13">
        <f t="shared" si="10"/>
        <v>0</v>
      </c>
      <c r="N359" s="13">
        <f t="shared" si="11"/>
        <v>0</v>
      </c>
    </row>
    <row r="360" spans="1:14" x14ac:dyDescent="0.25">
      <c r="A360" s="1">
        <v>358</v>
      </c>
      <c r="B360" s="3" t="s">
        <v>366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13">
        <f t="shared" si="10"/>
        <v>0</v>
      </c>
      <c r="N360" s="13">
        <f t="shared" si="11"/>
        <v>0</v>
      </c>
    </row>
    <row r="361" spans="1:14" x14ac:dyDescent="0.25">
      <c r="A361" s="1">
        <v>359</v>
      </c>
      <c r="B361" s="3" t="s">
        <v>367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13">
        <f t="shared" si="10"/>
        <v>0</v>
      </c>
      <c r="N361" s="13">
        <f t="shared" si="11"/>
        <v>0</v>
      </c>
    </row>
    <row r="362" spans="1:14" x14ac:dyDescent="0.25">
      <c r="A362" s="1">
        <v>360</v>
      </c>
      <c r="B362" s="3" t="s">
        <v>368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13">
        <f t="shared" si="10"/>
        <v>0</v>
      </c>
      <c r="N362" s="13">
        <f t="shared" si="11"/>
        <v>0</v>
      </c>
    </row>
    <row r="363" spans="1:14" x14ac:dyDescent="0.25">
      <c r="A363" s="1">
        <v>361</v>
      </c>
      <c r="B363" s="3" t="s">
        <v>369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13">
        <f t="shared" si="10"/>
        <v>0</v>
      </c>
      <c r="N363" s="13">
        <f t="shared" si="11"/>
        <v>0</v>
      </c>
    </row>
    <row r="364" spans="1:14" s="5" customFormat="1" x14ac:dyDescent="0.25">
      <c r="A364" s="27" t="s">
        <v>370</v>
      </c>
      <c r="B364" s="27"/>
      <c r="C364" s="6">
        <f>SUM(C3:C363)</f>
        <v>293353719090</v>
      </c>
      <c r="D364" s="6">
        <f t="shared" ref="D364:N364" si="12">SUM(D3:D363)</f>
        <v>262711066992</v>
      </c>
      <c r="E364" s="6">
        <f t="shared" si="12"/>
        <v>10414092012</v>
      </c>
      <c r="F364" s="6">
        <f t="shared" si="12"/>
        <v>8622059053</v>
      </c>
      <c r="G364" s="6">
        <f t="shared" si="12"/>
        <v>3149044713231</v>
      </c>
      <c r="H364" s="6">
        <f t="shared" si="12"/>
        <v>2570296574022</v>
      </c>
      <c r="I364" s="6">
        <f t="shared" si="12"/>
        <v>56491617426</v>
      </c>
      <c r="J364" s="6">
        <f t="shared" si="12"/>
        <v>50785661662</v>
      </c>
      <c r="K364" s="6">
        <f t="shared" si="12"/>
        <v>16543313211</v>
      </c>
      <c r="L364" s="6">
        <f t="shared" si="12"/>
        <v>14356999069</v>
      </c>
      <c r="M364" s="6">
        <f t="shared" si="12"/>
        <v>3525847454970</v>
      </c>
      <c r="N364" s="6">
        <f t="shared" si="12"/>
        <v>2906772360798</v>
      </c>
    </row>
  </sheetData>
  <mergeCells count="9">
    <mergeCell ref="I1:J1"/>
    <mergeCell ref="K1:L1"/>
    <mergeCell ref="A364:B364"/>
    <mergeCell ref="M1:N1"/>
    <mergeCell ref="A1:A2"/>
    <mergeCell ref="B1:B2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D593-C529-4F80-BAB2-82EB2C77F384}">
  <dimension ref="A1:N438"/>
  <sheetViews>
    <sheetView zoomScale="115" zoomScaleNormal="115" workbookViewId="0">
      <pane xSplit="2" ySplit="2" topLeftCell="H39" activePane="bottomRight" state="frozen"/>
      <selection pane="topRight" activeCell="C1" sqref="C1"/>
      <selection pane="bottomLeft" activeCell="A3" sqref="A3"/>
      <selection pane="bottomRight" activeCell="N438" sqref="N438"/>
    </sheetView>
  </sheetViews>
  <sheetFormatPr defaultRowHeight="15" x14ac:dyDescent="0.25"/>
  <cols>
    <col min="1" max="1" width="5.85546875" customWidth="1"/>
    <col min="2" max="2" width="27.7109375" style="4" bestFit="1" customWidth="1"/>
    <col min="3" max="6" width="16.85546875" style="8" customWidth="1"/>
    <col min="7" max="8" width="18" style="8" bestFit="1" customWidth="1"/>
    <col min="9" max="11" width="16.85546875" style="8" customWidth="1"/>
    <col min="12" max="12" width="16.85546875" style="9" customWidth="1"/>
    <col min="13" max="14" width="18" bestFit="1" customWidth="1"/>
  </cols>
  <sheetData>
    <row r="1" spans="1:14" s="10" customFormat="1" ht="28.9" customHeight="1" x14ac:dyDescent="0.25">
      <c r="A1" s="30" t="s">
        <v>0</v>
      </c>
      <c r="B1" s="30" t="s">
        <v>8</v>
      </c>
      <c r="C1" s="26" t="s">
        <v>1</v>
      </c>
      <c r="D1" s="26"/>
      <c r="E1" s="26" t="s">
        <v>2</v>
      </c>
      <c r="F1" s="26"/>
      <c r="G1" s="26" t="s">
        <v>3</v>
      </c>
      <c r="H1" s="26"/>
      <c r="I1" s="26" t="s">
        <v>4</v>
      </c>
      <c r="J1" s="26"/>
      <c r="K1" s="26" t="s">
        <v>5</v>
      </c>
      <c r="L1" s="26"/>
      <c r="M1" s="26" t="s">
        <v>371</v>
      </c>
      <c r="N1" s="26"/>
    </row>
    <row r="2" spans="1:14" s="10" customFormat="1" x14ac:dyDescent="0.25">
      <c r="A2" s="30"/>
      <c r="B2" s="30"/>
      <c r="C2" s="11" t="s">
        <v>6</v>
      </c>
      <c r="D2" s="11" t="s">
        <v>7</v>
      </c>
      <c r="E2" s="11" t="s">
        <v>6</v>
      </c>
      <c r="F2" s="11" t="s">
        <v>7</v>
      </c>
      <c r="G2" s="11" t="s">
        <v>6</v>
      </c>
      <c r="H2" s="11" t="s">
        <v>7</v>
      </c>
      <c r="I2" s="11" t="s">
        <v>6</v>
      </c>
      <c r="J2" s="11" t="s">
        <v>7</v>
      </c>
      <c r="K2" s="11" t="s">
        <v>6</v>
      </c>
      <c r="L2" s="12" t="s">
        <v>7</v>
      </c>
      <c r="M2" s="11" t="s">
        <v>6</v>
      </c>
      <c r="N2" s="12" t="s">
        <v>7</v>
      </c>
    </row>
    <row r="3" spans="1:14" x14ac:dyDescent="0.25">
      <c r="A3" s="1">
        <v>1</v>
      </c>
      <c r="B3" s="3" t="s">
        <v>9</v>
      </c>
      <c r="C3" s="6">
        <v>5787725100</v>
      </c>
      <c r="D3" s="6">
        <v>4594212172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13">
        <f>K3+I3+G3+E3+C3</f>
        <v>5787725100</v>
      </c>
      <c r="N3" s="13">
        <f>L3+J3+H3+F3+D3</f>
        <v>4594212172</v>
      </c>
    </row>
    <row r="4" spans="1:14" x14ac:dyDescent="0.25">
      <c r="A4" s="1">
        <v>2</v>
      </c>
      <c r="B4" s="3" t="s">
        <v>10</v>
      </c>
      <c r="C4" s="6">
        <v>0</v>
      </c>
      <c r="D4" s="6">
        <v>0</v>
      </c>
      <c r="E4" s="6">
        <v>0</v>
      </c>
      <c r="F4" s="6">
        <v>0</v>
      </c>
      <c r="G4" s="6">
        <v>464630426</v>
      </c>
      <c r="H4" s="6">
        <v>280924106</v>
      </c>
      <c r="I4" s="6">
        <v>0</v>
      </c>
      <c r="J4" s="6">
        <v>0</v>
      </c>
      <c r="K4" s="6">
        <v>0</v>
      </c>
      <c r="L4" s="6">
        <v>0</v>
      </c>
      <c r="M4" s="13">
        <f t="shared" ref="M4:N67" si="0">K4+I4+G4+E4+C4</f>
        <v>464630426</v>
      </c>
      <c r="N4" s="13">
        <f t="shared" si="0"/>
        <v>280924106</v>
      </c>
    </row>
    <row r="5" spans="1:14" x14ac:dyDescent="0.25">
      <c r="A5" s="1">
        <v>3</v>
      </c>
      <c r="B5" s="3" t="s">
        <v>11</v>
      </c>
      <c r="C5" s="6">
        <v>674799997</v>
      </c>
      <c r="D5" s="6">
        <v>635407400</v>
      </c>
      <c r="E5" s="6">
        <v>0</v>
      </c>
      <c r="F5" s="6">
        <v>0</v>
      </c>
      <c r="G5" s="6">
        <v>700000000</v>
      </c>
      <c r="H5" s="6">
        <v>645684176</v>
      </c>
      <c r="I5" s="6">
        <v>0</v>
      </c>
      <c r="J5" s="6">
        <v>0</v>
      </c>
      <c r="K5" s="6">
        <v>0</v>
      </c>
      <c r="L5" s="6">
        <v>0</v>
      </c>
      <c r="M5" s="13">
        <f t="shared" si="0"/>
        <v>1374799997</v>
      </c>
      <c r="N5" s="13">
        <f t="shared" si="0"/>
        <v>1281091576</v>
      </c>
    </row>
    <row r="6" spans="1:14" x14ac:dyDescent="0.25">
      <c r="A6" s="1">
        <v>4</v>
      </c>
      <c r="B6" s="3" t="s">
        <v>12</v>
      </c>
      <c r="C6" s="6">
        <v>0</v>
      </c>
      <c r="D6" s="6">
        <v>0</v>
      </c>
      <c r="E6" s="6">
        <v>0</v>
      </c>
      <c r="F6" s="6">
        <v>0</v>
      </c>
      <c r="G6" s="6">
        <v>370075000</v>
      </c>
      <c r="H6" s="6">
        <v>368685950</v>
      </c>
      <c r="I6" s="6">
        <v>0</v>
      </c>
      <c r="J6" s="6">
        <v>0</v>
      </c>
      <c r="K6" s="6">
        <v>0</v>
      </c>
      <c r="L6" s="6">
        <v>0</v>
      </c>
      <c r="M6" s="13">
        <f t="shared" si="0"/>
        <v>370075000</v>
      </c>
      <c r="N6" s="13">
        <f t="shared" si="0"/>
        <v>368685950</v>
      </c>
    </row>
    <row r="7" spans="1:14" x14ac:dyDescent="0.25">
      <c r="A7" s="1">
        <v>5</v>
      </c>
      <c r="B7" s="3" t="s">
        <v>13</v>
      </c>
      <c r="C7" s="6">
        <v>267369000</v>
      </c>
      <c r="D7" s="6">
        <v>107317273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13">
        <f t="shared" si="0"/>
        <v>267369000</v>
      </c>
      <c r="N7" s="13">
        <f t="shared" si="0"/>
        <v>107317273</v>
      </c>
    </row>
    <row r="8" spans="1:14" x14ac:dyDescent="0.25">
      <c r="A8" s="1">
        <v>6</v>
      </c>
      <c r="B8" s="3" t="s">
        <v>14</v>
      </c>
      <c r="C8" s="6">
        <v>357497247</v>
      </c>
      <c r="D8" s="6">
        <v>355512000</v>
      </c>
      <c r="E8" s="6">
        <v>0</v>
      </c>
      <c r="F8" s="6">
        <v>0</v>
      </c>
      <c r="G8" s="6">
        <v>357497248</v>
      </c>
      <c r="H8" s="6">
        <v>342276950</v>
      </c>
      <c r="I8" s="6">
        <v>0</v>
      </c>
      <c r="J8" s="6">
        <v>0</v>
      </c>
      <c r="K8" s="6">
        <v>0</v>
      </c>
      <c r="L8" s="6">
        <v>0</v>
      </c>
      <c r="M8" s="13">
        <f t="shared" si="0"/>
        <v>714994495</v>
      </c>
      <c r="N8" s="13">
        <f t="shared" si="0"/>
        <v>697788950</v>
      </c>
    </row>
    <row r="9" spans="1:14" x14ac:dyDescent="0.25">
      <c r="A9" s="1">
        <v>7</v>
      </c>
      <c r="B9" s="3" t="s">
        <v>15</v>
      </c>
      <c r="C9" s="6">
        <v>0</v>
      </c>
      <c r="D9" s="6">
        <v>0</v>
      </c>
      <c r="E9" s="6">
        <v>0</v>
      </c>
      <c r="F9" s="6">
        <v>0</v>
      </c>
      <c r="G9" s="6">
        <v>200000000</v>
      </c>
      <c r="H9" s="6">
        <v>194000000</v>
      </c>
      <c r="I9" s="6">
        <v>0</v>
      </c>
      <c r="J9" s="6">
        <v>0</v>
      </c>
      <c r="K9" s="6">
        <v>0</v>
      </c>
      <c r="L9" s="6">
        <v>0</v>
      </c>
      <c r="M9" s="13">
        <f t="shared" si="0"/>
        <v>200000000</v>
      </c>
      <c r="N9" s="13">
        <f t="shared" si="0"/>
        <v>194000000</v>
      </c>
    </row>
    <row r="10" spans="1:14" x14ac:dyDescent="0.25">
      <c r="A10" s="1">
        <v>8</v>
      </c>
      <c r="B10" s="3" t="s">
        <v>16</v>
      </c>
      <c r="C10" s="6">
        <v>461272000</v>
      </c>
      <c r="D10" s="6">
        <v>454083200</v>
      </c>
      <c r="E10" s="6">
        <v>0</v>
      </c>
      <c r="F10" s="6">
        <v>0</v>
      </c>
      <c r="G10" s="6">
        <v>461273957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13">
        <f t="shared" si="0"/>
        <v>922545957</v>
      </c>
      <c r="N10" s="13">
        <f t="shared" si="0"/>
        <v>454083200</v>
      </c>
    </row>
    <row r="11" spans="1:14" x14ac:dyDescent="0.25">
      <c r="A11" s="1">
        <v>9</v>
      </c>
      <c r="B11" s="3" t="s">
        <v>17</v>
      </c>
      <c r="C11" s="6">
        <v>198564010</v>
      </c>
      <c r="D11" s="6">
        <v>145776500</v>
      </c>
      <c r="E11" s="6">
        <v>185000000</v>
      </c>
      <c r="F11" s="6">
        <v>183450000</v>
      </c>
      <c r="G11" s="6">
        <v>384634000</v>
      </c>
      <c r="H11" s="6">
        <v>359020500</v>
      </c>
      <c r="I11" s="6">
        <v>0</v>
      </c>
      <c r="J11" s="6">
        <v>0</v>
      </c>
      <c r="K11" s="6">
        <v>0</v>
      </c>
      <c r="L11" s="6">
        <v>0</v>
      </c>
      <c r="M11" s="13">
        <f t="shared" si="0"/>
        <v>768198010</v>
      </c>
      <c r="N11" s="13">
        <f t="shared" si="0"/>
        <v>688247000</v>
      </c>
    </row>
    <row r="12" spans="1:14" x14ac:dyDescent="0.25">
      <c r="A12" s="1">
        <v>10</v>
      </c>
      <c r="B12" s="3" t="s">
        <v>18</v>
      </c>
      <c r="C12" s="6">
        <v>180384000</v>
      </c>
      <c r="D12" s="6">
        <v>48890000</v>
      </c>
      <c r="E12" s="6">
        <v>0</v>
      </c>
      <c r="F12" s="6">
        <v>0</v>
      </c>
      <c r="G12" s="6">
        <v>180394000</v>
      </c>
      <c r="H12" s="6">
        <v>167870000</v>
      </c>
      <c r="I12" s="6">
        <v>0</v>
      </c>
      <c r="J12" s="6">
        <v>0</v>
      </c>
      <c r="K12" s="6">
        <v>0</v>
      </c>
      <c r="L12" s="6">
        <v>0</v>
      </c>
      <c r="M12" s="13">
        <f t="shared" si="0"/>
        <v>360778000</v>
      </c>
      <c r="N12" s="13">
        <f t="shared" si="0"/>
        <v>216760000</v>
      </c>
    </row>
    <row r="13" spans="1:14" x14ac:dyDescent="0.25">
      <c r="A13" s="1">
        <v>11</v>
      </c>
      <c r="B13" s="3" t="s">
        <v>19</v>
      </c>
      <c r="C13" s="6">
        <v>607097840</v>
      </c>
      <c r="D13" s="6">
        <v>528211089</v>
      </c>
      <c r="E13" s="6">
        <v>0</v>
      </c>
      <c r="F13" s="6">
        <v>0</v>
      </c>
      <c r="G13" s="6">
        <v>607097840</v>
      </c>
      <c r="H13" s="6">
        <v>604555907</v>
      </c>
      <c r="I13" s="6">
        <v>0</v>
      </c>
      <c r="J13" s="6">
        <v>0</v>
      </c>
      <c r="K13" s="6">
        <v>0</v>
      </c>
      <c r="L13" s="6">
        <v>0</v>
      </c>
      <c r="M13" s="13">
        <f t="shared" si="0"/>
        <v>1214195680</v>
      </c>
      <c r="N13" s="13">
        <f t="shared" si="0"/>
        <v>1132766996</v>
      </c>
    </row>
    <row r="14" spans="1:14" x14ac:dyDescent="0.25">
      <c r="A14" s="1">
        <v>12</v>
      </c>
      <c r="B14" s="3" t="s">
        <v>20</v>
      </c>
      <c r="C14" s="6">
        <v>0</v>
      </c>
      <c r="D14" s="6">
        <v>0</v>
      </c>
      <c r="E14" s="6">
        <v>0</v>
      </c>
      <c r="F14" s="6">
        <v>0</v>
      </c>
      <c r="G14" s="6">
        <v>137395000</v>
      </c>
      <c r="H14" s="6">
        <v>137395000</v>
      </c>
      <c r="I14" s="6">
        <v>150000000</v>
      </c>
      <c r="J14" s="6">
        <v>149663598</v>
      </c>
      <c r="K14" s="6">
        <v>0</v>
      </c>
      <c r="L14" s="6">
        <v>0</v>
      </c>
      <c r="M14" s="13">
        <f t="shared" si="0"/>
        <v>287395000</v>
      </c>
      <c r="N14" s="13">
        <f t="shared" si="0"/>
        <v>287058598</v>
      </c>
    </row>
    <row r="15" spans="1:14" x14ac:dyDescent="0.25">
      <c r="A15" s="1">
        <v>13</v>
      </c>
      <c r="B15" s="3" t="s">
        <v>21</v>
      </c>
      <c r="C15" s="6">
        <v>0</v>
      </c>
      <c r="D15" s="6">
        <v>0</v>
      </c>
      <c r="E15" s="6">
        <v>0</v>
      </c>
      <c r="F15" s="6">
        <v>0</v>
      </c>
      <c r="G15" s="6">
        <v>358075000</v>
      </c>
      <c r="H15" s="6">
        <v>299367000</v>
      </c>
      <c r="I15" s="6">
        <v>0</v>
      </c>
      <c r="J15" s="6">
        <v>0</v>
      </c>
      <c r="K15" s="6">
        <v>0</v>
      </c>
      <c r="L15" s="6">
        <v>0</v>
      </c>
      <c r="M15" s="13">
        <f t="shared" si="0"/>
        <v>358075000</v>
      </c>
      <c r="N15" s="13">
        <f t="shared" si="0"/>
        <v>299367000</v>
      </c>
    </row>
    <row r="16" spans="1:14" x14ac:dyDescent="0.25">
      <c r="A16" s="1">
        <v>14</v>
      </c>
      <c r="B16" s="3" t="s">
        <v>22</v>
      </c>
      <c r="C16" s="6">
        <v>0</v>
      </c>
      <c r="D16" s="6">
        <v>0</v>
      </c>
      <c r="E16" s="6">
        <v>0</v>
      </c>
      <c r="F16" s="6">
        <v>0</v>
      </c>
      <c r="G16" s="6">
        <v>358075000</v>
      </c>
      <c r="H16" s="6">
        <v>279548600</v>
      </c>
      <c r="I16" s="6">
        <v>0</v>
      </c>
      <c r="J16" s="6">
        <v>0</v>
      </c>
      <c r="K16" s="6">
        <v>0</v>
      </c>
      <c r="L16" s="6">
        <v>0</v>
      </c>
      <c r="M16" s="13">
        <f t="shared" si="0"/>
        <v>358075000</v>
      </c>
      <c r="N16" s="13">
        <f t="shared" si="0"/>
        <v>279548600</v>
      </c>
    </row>
    <row r="17" spans="1:14" x14ac:dyDescent="0.25">
      <c r="A17" s="1">
        <v>15</v>
      </c>
      <c r="B17" s="3" t="s">
        <v>23</v>
      </c>
      <c r="C17" s="6">
        <v>201222801</v>
      </c>
      <c r="D17" s="6">
        <v>200122453</v>
      </c>
      <c r="E17" s="6">
        <v>0</v>
      </c>
      <c r="F17" s="6">
        <v>0</v>
      </c>
      <c r="G17" s="6">
        <v>204342006</v>
      </c>
      <c r="H17" s="6">
        <v>201149564</v>
      </c>
      <c r="I17" s="6">
        <v>0</v>
      </c>
      <c r="J17" s="6">
        <v>0</v>
      </c>
      <c r="K17" s="6">
        <v>0</v>
      </c>
      <c r="L17" s="6">
        <v>0</v>
      </c>
      <c r="M17" s="13">
        <f t="shared" si="0"/>
        <v>405564807</v>
      </c>
      <c r="N17" s="13">
        <f t="shared" si="0"/>
        <v>401272017</v>
      </c>
    </row>
    <row r="18" spans="1:14" x14ac:dyDescent="0.25">
      <c r="A18" s="1">
        <v>16</v>
      </c>
      <c r="B18" s="3" t="s">
        <v>24</v>
      </c>
      <c r="C18" s="6">
        <v>0</v>
      </c>
      <c r="D18" s="6">
        <v>0</v>
      </c>
      <c r="E18" s="6">
        <v>0</v>
      </c>
      <c r="F18" s="6">
        <v>0</v>
      </c>
      <c r="G18" s="6">
        <v>358075000</v>
      </c>
      <c r="H18" s="6">
        <v>328414183</v>
      </c>
      <c r="I18" s="6">
        <v>0</v>
      </c>
      <c r="J18" s="6">
        <v>0</v>
      </c>
      <c r="K18" s="6">
        <v>0</v>
      </c>
      <c r="L18" s="6">
        <v>0</v>
      </c>
      <c r="M18" s="13">
        <f t="shared" si="0"/>
        <v>358075000</v>
      </c>
      <c r="N18" s="13">
        <f t="shared" si="0"/>
        <v>328414183</v>
      </c>
    </row>
    <row r="19" spans="1:14" x14ac:dyDescent="0.25">
      <c r="A19" s="1">
        <v>17</v>
      </c>
      <c r="B19" s="3" t="s">
        <v>25</v>
      </c>
      <c r="C19" s="6">
        <v>0</v>
      </c>
      <c r="D19" s="6">
        <v>0</v>
      </c>
      <c r="E19" s="6">
        <v>0</v>
      </c>
      <c r="F19" s="6">
        <v>0</v>
      </c>
      <c r="G19" s="6">
        <v>358075000</v>
      </c>
      <c r="H19" s="6">
        <v>357993000</v>
      </c>
      <c r="I19" s="6">
        <v>0</v>
      </c>
      <c r="J19" s="6">
        <v>0</v>
      </c>
      <c r="K19" s="6">
        <v>0</v>
      </c>
      <c r="L19" s="6">
        <v>0</v>
      </c>
      <c r="M19" s="13">
        <f t="shared" si="0"/>
        <v>358075000</v>
      </c>
      <c r="N19" s="13">
        <f t="shared" si="0"/>
        <v>357993000</v>
      </c>
    </row>
    <row r="20" spans="1:14" x14ac:dyDescent="0.25">
      <c r="A20" s="1">
        <v>18</v>
      </c>
      <c r="B20" s="3" t="s">
        <v>26</v>
      </c>
      <c r="C20" s="6">
        <v>0</v>
      </c>
      <c r="D20" s="6">
        <v>0</v>
      </c>
      <c r="E20" s="6">
        <v>0</v>
      </c>
      <c r="F20" s="6">
        <v>0</v>
      </c>
      <c r="G20" s="6">
        <v>516083363</v>
      </c>
      <c r="H20" s="6">
        <v>422609864</v>
      </c>
      <c r="I20" s="6">
        <v>0</v>
      </c>
      <c r="J20" s="6">
        <v>0</v>
      </c>
      <c r="K20" s="6">
        <v>0</v>
      </c>
      <c r="L20" s="6">
        <v>0</v>
      </c>
      <c r="M20" s="13">
        <f t="shared" si="0"/>
        <v>516083363</v>
      </c>
      <c r="N20" s="13">
        <f t="shared" si="0"/>
        <v>422609864</v>
      </c>
    </row>
    <row r="21" spans="1:14" x14ac:dyDescent="0.25">
      <c r="A21" s="1">
        <v>19</v>
      </c>
      <c r="B21" s="3" t="s">
        <v>27</v>
      </c>
      <c r="C21" s="6">
        <v>168102394</v>
      </c>
      <c r="D21" s="6">
        <v>166200000</v>
      </c>
      <c r="E21" s="6">
        <v>0</v>
      </c>
      <c r="F21" s="6">
        <v>0</v>
      </c>
      <c r="G21" s="6">
        <v>168102394</v>
      </c>
      <c r="H21" s="6">
        <v>140577000</v>
      </c>
      <c r="I21" s="6">
        <v>0</v>
      </c>
      <c r="J21" s="6">
        <v>0</v>
      </c>
      <c r="K21" s="6">
        <v>0</v>
      </c>
      <c r="L21" s="6">
        <v>0</v>
      </c>
      <c r="M21" s="13">
        <f t="shared" si="0"/>
        <v>336204788</v>
      </c>
      <c r="N21" s="13">
        <f t="shared" si="0"/>
        <v>306777000</v>
      </c>
    </row>
    <row r="22" spans="1:14" x14ac:dyDescent="0.25">
      <c r="A22" s="1">
        <v>20</v>
      </c>
      <c r="B22" s="3" t="s">
        <v>28</v>
      </c>
      <c r="C22" s="6">
        <v>4093706789</v>
      </c>
      <c r="D22" s="6">
        <v>3924434575</v>
      </c>
      <c r="E22" s="6">
        <v>0</v>
      </c>
      <c r="F22" s="6">
        <v>0</v>
      </c>
      <c r="G22" s="6">
        <v>5233572789</v>
      </c>
      <c r="H22" s="6">
        <v>3666300276</v>
      </c>
      <c r="I22" s="6">
        <v>0</v>
      </c>
      <c r="J22" s="6">
        <v>0</v>
      </c>
      <c r="K22" s="6">
        <v>0</v>
      </c>
      <c r="L22" s="6">
        <v>0</v>
      </c>
      <c r="M22" s="13">
        <f t="shared" si="0"/>
        <v>9327279578</v>
      </c>
      <c r="N22" s="13">
        <f t="shared" si="0"/>
        <v>7590734851</v>
      </c>
    </row>
    <row r="23" spans="1:14" x14ac:dyDescent="0.25">
      <c r="A23" s="1">
        <v>21</v>
      </c>
      <c r="B23" s="3" t="s">
        <v>29</v>
      </c>
      <c r="C23" s="6">
        <v>0</v>
      </c>
      <c r="D23" s="6">
        <v>0</v>
      </c>
      <c r="E23" s="6">
        <v>0</v>
      </c>
      <c r="F23" s="6">
        <v>0</v>
      </c>
      <c r="G23" s="6">
        <v>303560258</v>
      </c>
      <c r="H23" s="6">
        <v>298451083</v>
      </c>
      <c r="I23" s="6">
        <v>263078000</v>
      </c>
      <c r="J23" s="6">
        <v>260858000</v>
      </c>
      <c r="K23" s="6">
        <v>0</v>
      </c>
      <c r="L23" s="6">
        <v>0</v>
      </c>
      <c r="M23" s="13">
        <f t="shared" si="0"/>
        <v>566638258</v>
      </c>
      <c r="N23" s="13">
        <f t="shared" si="0"/>
        <v>559309083</v>
      </c>
    </row>
    <row r="24" spans="1:14" x14ac:dyDescent="0.25">
      <c r="A24" s="1">
        <v>22</v>
      </c>
      <c r="B24" s="3" t="s">
        <v>30</v>
      </c>
      <c r="C24" s="6">
        <v>826813000</v>
      </c>
      <c r="D24" s="6">
        <v>820873200</v>
      </c>
      <c r="E24" s="6">
        <v>0</v>
      </c>
      <c r="F24" s="6">
        <v>0</v>
      </c>
      <c r="G24" s="6">
        <v>826813000</v>
      </c>
      <c r="H24" s="6">
        <v>826349760</v>
      </c>
      <c r="I24" s="6">
        <v>0</v>
      </c>
      <c r="J24" s="6">
        <v>0</v>
      </c>
      <c r="K24" s="6">
        <v>0</v>
      </c>
      <c r="L24" s="6">
        <v>0</v>
      </c>
      <c r="M24" s="13">
        <f t="shared" si="0"/>
        <v>1653626000</v>
      </c>
      <c r="N24" s="13">
        <f t="shared" si="0"/>
        <v>1647222960</v>
      </c>
    </row>
    <row r="25" spans="1:14" x14ac:dyDescent="0.25">
      <c r="A25" s="1">
        <v>23</v>
      </c>
      <c r="B25" s="3" t="s">
        <v>31</v>
      </c>
      <c r="C25" s="6">
        <v>820688410</v>
      </c>
      <c r="D25" s="6">
        <v>806370947</v>
      </c>
      <c r="E25" s="6">
        <v>0</v>
      </c>
      <c r="F25" s="6">
        <v>0</v>
      </c>
      <c r="G25" s="6">
        <v>824921000</v>
      </c>
      <c r="H25" s="6">
        <v>823646000</v>
      </c>
      <c r="I25" s="6">
        <v>0</v>
      </c>
      <c r="J25" s="6">
        <v>0</v>
      </c>
      <c r="K25" s="6">
        <v>0</v>
      </c>
      <c r="L25" s="6">
        <v>0</v>
      </c>
      <c r="M25" s="13">
        <f t="shared" si="0"/>
        <v>1645609410</v>
      </c>
      <c r="N25" s="13">
        <f t="shared" si="0"/>
        <v>1630016947</v>
      </c>
    </row>
    <row r="26" spans="1:14" x14ac:dyDescent="0.25">
      <c r="A26" s="1">
        <v>24</v>
      </c>
      <c r="B26" s="3" t="s">
        <v>32</v>
      </c>
      <c r="C26" s="6">
        <v>0</v>
      </c>
      <c r="D26" s="6">
        <v>0</v>
      </c>
      <c r="E26" s="6">
        <v>0</v>
      </c>
      <c r="F26" s="6">
        <v>0</v>
      </c>
      <c r="G26" s="6">
        <v>358075000</v>
      </c>
      <c r="H26" s="6">
        <v>351950000</v>
      </c>
      <c r="I26" s="6">
        <v>0</v>
      </c>
      <c r="J26" s="6">
        <v>0</v>
      </c>
      <c r="K26" s="6">
        <v>0</v>
      </c>
      <c r="L26" s="6">
        <v>0</v>
      </c>
      <c r="M26" s="13">
        <f t="shared" si="0"/>
        <v>358075000</v>
      </c>
      <c r="N26" s="13">
        <f t="shared" si="0"/>
        <v>351950000</v>
      </c>
    </row>
    <row r="27" spans="1:14" x14ac:dyDescent="0.25">
      <c r="A27" s="1">
        <v>25</v>
      </c>
      <c r="B27" s="3" t="s">
        <v>33</v>
      </c>
      <c r="C27" s="6">
        <v>1538785835</v>
      </c>
      <c r="D27" s="6">
        <v>1399546070</v>
      </c>
      <c r="E27" s="6">
        <v>153304750</v>
      </c>
      <c r="F27" s="6">
        <v>143532250</v>
      </c>
      <c r="G27" s="6">
        <v>3935759781</v>
      </c>
      <c r="H27" s="6">
        <v>3889306930</v>
      </c>
      <c r="I27" s="6">
        <v>0</v>
      </c>
      <c r="J27" s="6">
        <v>0</v>
      </c>
      <c r="K27" s="6">
        <v>0</v>
      </c>
      <c r="L27" s="6">
        <v>0</v>
      </c>
      <c r="M27" s="13">
        <f t="shared" si="0"/>
        <v>5627850366</v>
      </c>
      <c r="N27" s="13">
        <f t="shared" si="0"/>
        <v>5432385250</v>
      </c>
    </row>
    <row r="28" spans="1:14" x14ac:dyDescent="0.25">
      <c r="A28" s="1">
        <v>26</v>
      </c>
      <c r="B28" s="3" t="s">
        <v>34</v>
      </c>
      <c r="C28" s="6">
        <v>0</v>
      </c>
      <c r="D28" s="6">
        <v>0</v>
      </c>
      <c r="E28" s="6">
        <v>0</v>
      </c>
      <c r="F28" s="6">
        <v>0</v>
      </c>
      <c r="G28" s="6">
        <v>186311000</v>
      </c>
      <c r="H28" s="6">
        <v>185770000</v>
      </c>
      <c r="I28" s="6">
        <v>0</v>
      </c>
      <c r="J28" s="6">
        <v>0</v>
      </c>
      <c r="K28" s="6">
        <v>0</v>
      </c>
      <c r="L28" s="6">
        <v>0</v>
      </c>
      <c r="M28" s="13">
        <f t="shared" si="0"/>
        <v>186311000</v>
      </c>
      <c r="N28" s="13">
        <f t="shared" si="0"/>
        <v>185770000</v>
      </c>
    </row>
    <row r="29" spans="1:14" x14ac:dyDescent="0.25">
      <c r="A29" s="1">
        <v>27</v>
      </c>
      <c r="B29" s="3" t="s">
        <v>35</v>
      </c>
      <c r="C29" s="6">
        <v>0</v>
      </c>
      <c r="D29" s="6">
        <v>0</v>
      </c>
      <c r="E29" s="6">
        <v>0</v>
      </c>
      <c r="F29" s="6">
        <v>0</v>
      </c>
      <c r="G29" s="6">
        <v>546578000</v>
      </c>
      <c r="H29" s="6">
        <v>150000000</v>
      </c>
      <c r="I29" s="6">
        <v>150000000</v>
      </c>
      <c r="J29" s="6">
        <v>150000000</v>
      </c>
      <c r="K29" s="6">
        <v>0</v>
      </c>
      <c r="L29" s="6">
        <v>0</v>
      </c>
      <c r="M29" s="13">
        <f t="shared" si="0"/>
        <v>696578000</v>
      </c>
      <c r="N29" s="13">
        <f t="shared" si="0"/>
        <v>300000000</v>
      </c>
    </row>
    <row r="30" spans="1:14" x14ac:dyDescent="0.25">
      <c r="A30" s="1">
        <v>28</v>
      </c>
      <c r="B30" s="3" t="s">
        <v>36</v>
      </c>
      <c r="C30" s="6">
        <v>0</v>
      </c>
      <c r="D30" s="6">
        <v>0</v>
      </c>
      <c r="E30" s="6">
        <v>0</v>
      </c>
      <c r="F30" s="6">
        <v>0</v>
      </c>
      <c r="G30" s="6">
        <v>641233900</v>
      </c>
      <c r="H30" s="6">
        <v>589062858</v>
      </c>
      <c r="I30" s="6">
        <v>0</v>
      </c>
      <c r="J30" s="6">
        <v>0</v>
      </c>
      <c r="K30" s="6">
        <v>0</v>
      </c>
      <c r="L30" s="6">
        <v>0</v>
      </c>
      <c r="M30" s="13">
        <f t="shared" si="0"/>
        <v>641233900</v>
      </c>
      <c r="N30" s="13">
        <f t="shared" si="0"/>
        <v>589062858</v>
      </c>
    </row>
    <row r="31" spans="1:14" x14ac:dyDescent="0.25">
      <c r="A31" s="1">
        <v>29</v>
      </c>
      <c r="B31" s="3" t="s">
        <v>37</v>
      </c>
      <c r="C31" s="6">
        <v>160179707</v>
      </c>
      <c r="D31" s="6">
        <v>139982600</v>
      </c>
      <c r="E31" s="6">
        <v>0</v>
      </c>
      <c r="F31" s="6">
        <v>0</v>
      </c>
      <c r="G31" s="6">
        <v>488590264</v>
      </c>
      <c r="H31" s="6">
        <v>460420375</v>
      </c>
      <c r="I31" s="6">
        <v>0</v>
      </c>
      <c r="J31" s="6">
        <v>0</v>
      </c>
      <c r="K31" s="6">
        <v>0</v>
      </c>
      <c r="L31" s="6">
        <v>0</v>
      </c>
      <c r="M31" s="13">
        <f t="shared" si="0"/>
        <v>648769971</v>
      </c>
      <c r="N31" s="13">
        <f t="shared" si="0"/>
        <v>600402975</v>
      </c>
    </row>
    <row r="32" spans="1:14" x14ac:dyDescent="0.25">
      <c r="A32" s="1">
        <v>30</v>
      </c>
      <c r="B32" s="3" t="s">
        <v>372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13">
        <f t="shared" si="0"/>
        <v>0</v>
      </c>
      <c r="N32" s="13">
        <f t="shared" si="0"/>
        <v>0</v>
      </c>
    </row>
    <row r="33" spans="1:14" x14ac:dyDescent="0.25">
      <c r="A33" s="1">
        <v>31</v>
      </c>
      <c r="B33" s="3" t="s">
        <v>39</v>
      </c>
      <c r="C33" s="6">
        <v>0</v>
      </c>
      <c r="D33" s="6">
        <v>0</v>
      </c>
      <c r="E33" s="6">
        <v>0</v>
      </c>
      <c r="F33" s="6">
        <v>0</v>
      </c>
      <c r="G33" s="6">
        <v>175046000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13">
        <f t="shared" si="0"/>
        <v>175046000</v>
      </c>
      <c r="N33" s="13">
        <f t="shared" si="0"/>
        <v>0</v>
      </c>
    </row>
    <row r="34" spans="1:14" x14ac:dyDescent="0.25">
      <c r="A34" s="1">
        <v>32</v>
      </c>
      <c r="B34" s="3" t="s">
        <v>40</v>
      </c>
      <c r="C34" s="6">
        <v>0</v>
      </c>
      <c r="D34" s="6">
        <v>0</v>
      </c>
      <c r="E34" s="6">
        <v>0</v>
      </c>
      <c r="F34" s="6">
        <v>0</v>
      </c>
      <c r="G34" s="6">
        <v>169195000</v>
      </c>
      <c r="H34" s="6">
        <v>169195000</v>
      </c>
      <c r="I34" s="6">
        <v>20800000</v>
      </c>
      <c r="J34" s="6">
        <v>20800000</v>
      </c>
      <c r="K34" s="6">
        <v>0</v>
      </c>
      <c r="L34" s="6">
        <v>0</v>
      </c>
      <c r="M34" s="13">
        <f t="shared" si="0"/>
        <v>189995000</v>
      </c>
      <c r="N34" s="13">
        <f t="shared" si="0"/>
        <v>189995000</v>
      </c>
    </row>
    <row r="35" spans="1:14" x14ac:dyDescent="0.25">
      <c r="A35" s="1">
        <v>33</v>
      </c>
      <c r="B35" s="3" t="s">
        <v>41</v>
      </c>
      <c r="C35" s="6">
        <v>0</v>
      </c>
      <c r="D35" s="6">
        <v>0</v>
      </c>
      <c r="E35" s="6">
        <v>0</v>
      </c>
      <c r="F35" s="6">
        <v>0</v>
      </c>
      <c r="G35" s="6">
        <v>125046000</v>
      </c>
      <c r="H35" s="6">
        <v>123893000</v>
      </c>
      <c r="I35" s="6">
        <v>0</v>
      </c>
      <c r="J35" s="6">
        <v>0</v>
      </c>
      <c r="K35" s="6">
        <v>50000000</v>
      </c>
      <c r="L35" s="6">
        <v>48931000</v>
      </c>
      <c r="M35" s="13">
        <f t="shared" si="0"/>
        <v>175046000</v>
      </c>
      <c r="N35" s="13">
        <f t="shared" si="0"/>
        <v>172824000</v>
      </c>
    </row>
    <row r="36" spans="1:14" x14ac:dyDescent="0.25">
      <c r="A36" s="1">
        <v>34</v>
      </c>
      <c r="B36" s="3" t="s">
        <v>42</v>
      </c>
      <c r="C36" s="6">
        <v>90000000</v>
      </c>
      <c r="D36" s="6">
        <v>88740000</v>
      </c>
      <c r="E36" s="6">
        <v>0</v>
      </c>
      <c r="F36" s="6">
        <v>0</v>
      </c>
      <c r="G36" s="6">
        <v>599481800</v>
      </c>
      <c r="H36" s="6">
        <v>521157818</v>
      </c>
      <c r="I36" s="6">
        <v>0</v>
      </c>
      <c r="J36" s="6">
        <v>0</v>
      </c>
      <c r="K36" s="6">
        <v>33362000</v>
      </c>
      <c r="L36" s="6">
        <v>31768000</v>
      </c>
      <c r="M36" s="13">
        <f t="shared" si="0"/>
        <v>722843800</v>
      </c>
      <c r="N36" s="13">
        <f t="shared" si="0"/>
        <v>641665818</v>
      </c>
    </row>
    <row r="37" spans="1:14" x14ac:dyDescent="0.25">
      <c r="A37" s="1">
        <v>35</v>
      </c>
      <c r="B37" s="3" t="s">
        <v>43</v>
      </c>
      <c r="C37" s="6">
        <v>0</v>
      </c>
      <c r="D37" s="6">
        <v>0</v>
      </c>
      <c r="E37" s="6">
        <v>0</v>
      </c>
      <c r="F37" s="6">
        <v>0</v>
      </c>
      <c r="G37" s="6">
        <v>175909163</v>
      </c>
      <c r="H37" s="6">
        <v>174861700</v>
      </c>
      <c r="I37" s="6">
        <v>0</v>
      </c>
      <c r="J37" s="6">
        <v>0</v>
      </c>
      <c r="K37" s="6">
        <v>0</v>
      </c>
      <c r="L37" s="6">
        <v>0</v>
      </c>
      <c r="M37" s="13">
        <f t="shared" si="0"/>
        <v>175909163</v>
      </c>
      <c r="N37" s="13">
        <f t="shared" si="0"/>
        <v>174861700</v>
      </c>
    </row>
    <row r="38" spans="1:14" x14ac:dyDescent="0.25">
      <c r="A38" s="1">
        <v>36</v>
      </c>
      <c r="B38" s="3" t="s">
        <v>44</v>
      </c>
      <c r="C38" s="6">
        <v>0</v>
      </c>
      <c r="D38" s="6">
        <v>0</v>
      </c>
      <c r="E38" s="6">
        <v>0</v>
      </c>
      <c r="F38" s="6">
        <v>0</v>
      </c>
      <c r="G38" s="6">
        <v>131851962</v>
      </c>
      <c r="H38" s="6">
        <v>131851962</v>
      </c>
      <c r="I38" s="6">
        <v>50000000</v>
      </c>
      <c r="J38" s="6">
        <v>48458000</v>
      </c>
      <c r="K38" s="6">
        <v>0</v>
      </c>
      <c r="L38" s="6">
        <v>0</v>
      </c>
      <c r="M38" s="13">
        <f t="shared" si="0"/>
        <v>181851962</v>
      </c>
      <c r="N38" s="13">
        <f t="shared" si="0"/>
        <v>180309962</v>
      </c>
    </row>
    <row r="39" spans="1:14" x14ac:dyDescent="0.25">
      <c r="A39" s="1">
        <v>37</v>
      </c>
      <c r="B39" s="3" t="s">
        <v>45</v>
      </c>
      <c r="C39" s="6">
        <v>450000000</v>
      </c>
      <c r="D39" s="6">
        <v>425948400</v>
      </c>
      <c r="E39" s="6">
        <v>0</v>
      </c>
      <c r="F39" s="6">
        <v>0</v>
      </c>
      <c r="G39" s="6">
        <v>669890882</v>
      </c>
      <c r="H39" s="6">
        <v>669890882</v>
      </c>
      <c r="I39" s="6">
        <v>100000000</v>
      </c>
      <c r="J39" s="6">
        <v>0</v>
      </c>
      <c r="K39" s="6">
        <v>0</v>
      </c>
      <c r="L39" s="6">
        <v>0</v>
      </c>
      <c r="M39" s="13">
        <f t="shared" si="0"/>
        <v>1219890882</v>
      </c>
      <c r="N39" s="13">
        <f t="shared" si="0"/>
        <v>1095839282</v>
      </c>
    </row>
    <row r="40" spans="1:14" x14ac:dyDescent="0.25">
      <c r="A40" s="1">
        <v>38</v>
      </c>
      <c r="B40" s="3" t="s">
        <v>46</v>
      </c>
      <c r="C40" s="6">
        <v>0</v>
      </c>
      <c r="D40" s="6">
        <v>0</v>
      </c>
      <c r="E40" s="6">
        <v>0</v>
      </c>
      <c r="F40" s="6">
        <v>0</v>
      </c>
      <c r="G40" s="6">
        <v>176642928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13">
        <f t="shared" si="0"/>
        <v>176642928</v>
      </c>
      <c r="N40" s="13">
        <f t="shared" si="0"/>
        <v>0</v>
      </c>
    </row>
    <row r="41" spans="1:14" x14ac:dyDescent="0.25">
      <c r="A41" s="1">
        <v>39</v>
      </c>
      <c r="B41" s="3" t="s">
        <v>47</v>
      </c>
      <c r="C41" s="6">
        <v>0</v>
      </c>
      <c r="D41" s="6">
        <v>0</v>
      </c>
      <c r="E41" s="6">
        <v>0</v>
      </c>
      <c r="F41" s="6">
        <v>0</v>
      </c>
      <c r="G41" s="6">
        <v>528676234</v>
      </c>
      <c r="H41" s="6">
        <v>377138788</v>
      </c>
      <c r="I41" s="6">
        <v>0</v>
      </c>
      <c r="J41" s="6">
        <v>0</v>
      </c>
      <c r="K41" s="6">
        <v>0</v>
      </c>
      <c r="L41" s="6">
        <v>0</v>
      </c>
      <c r="M41" s="13">
        <f t="shared" si="0"/>
        <v>528676234</v>
      </c>
      <c r="N41" s="13">
        <f t="shared" si="0"/>
        <v>377138788</v>
      </c>
    </row>
    <row r="42" spans="1:14" x14ac:dyDescent="0.25">
      <c r="A42" s="1">
        <v>40</v>
      </c>
      <c r="B42" s="3" t="s">
        <v>48</v>
      </c>
      <c r="C42" s="6">
        <v>0</v>
      </c>
      <c r="D42" s="6">
        <v>0</v>
      </c>
      <c r="E42" s="6">
        <v>0</v>
      </c>
      <c r="F42" s="6">
        <v>0</v>
      </c>
      <c r="G42" s="6">
        <v>383987508</v>
      </c>
      <c r="H42" s="6">
        <v>383987508</v>
      </c>
      <c r="I42" s="6">
        <v>0</v>
      </c>
      <c r="J42" s="6">
        <v>0</v>
      </c>
      <c r="K42" s="6">
        <v>125000000</v>
      </c>
      <c r="L42" s="6">
        <v>125000000</v>
      </c>
      <c r="M42" s="13">
        <f t="shared" si="0"/>
        <v>508987508</v>
      </c>
      <c r="N42" s="13">
        <f t="shared" si="0"/>
        <v>508987508</v>
      </c>
    </row>
    <row r="43" spans="1:14" x14ac:dyDescent="0.25">
      <c r="A43" s="1">
        <v>41</v>
      </c>
      <c r="B43" s="3" t="s">
        <v>49</v>
      </c>
      <c r="C43" s="6">
        <v>0</v>
      </c>
      <c r="D43" s="6">
        <v>0</v>
      </c>
      <c r="E43" s="6">
        <v>186031562</v>
      </c>
      <c r="F43" s="6">
        <v>151139912</v>
      </c>
      <c r="G43" s="6">
        <v>4176689561</v>
      </c>
      <c r="H43" s="6">
        <v>2307462832</v>
      </c>
      <c r="I43" s="6">
        <v>0</v>
      </c>
      <c r="J43" s="6">
        <v>0</v>
      </c>
      <c r="K43" s="6">
        <v>402505037</v>
      </c>
      <c r="L43" s="6">
        <v>359867392</v>
      </c>
      <c r="M43" s="13">
        <f t="shared" si="0"/>
        <v>4765226160</v>
      </c>
      <c r="N43" s="13">
        <f t="shared" si="0"/>
        <v>2818470136</v>
      </c>
    </row>
    <row r="44" spans="1:14" x14ac:dyDescent="0.25">
      <c r="A44" s="1">
        <v>42</v>
      </c>
      <c r="B44" s="3" t="s">
        <v>50</v>
      </c>
      <c r="C44" s="6">
        <v>0</v>
      </c>
      <c r="D44" s="6">
        <v>0</v>
      </c>
      <c r="E44" s="6">
        <v>0</v>
      </c>
      <c r="F44" s="6">
        <v>0</v>
      </c>
      <c r="G44" s="6">
        <v>177377000</v>
      </c>
      <c r="H44" s="6">
        <v>176949302</v>
      </c>
      <c r="I44" s="6">
        <v>34624221</v>
      </c>
      <c r="J44" s="6">
        <v>33860000</v>
      </c>
      <c r="K44" s="6">
        <v>0</v>
      </c>
      <c r="L44" s="6">
        <v>0</v>
      </c>
      <c r="M44" s="13">
        <f t="shared" si="0"/>
        <v>212001221</v>
      </c>
      <c r="N44" s="13">
        <f t="shared" si="0"/>
        <v>210809302</v>
      </c>
    </row>
    <row r="45" spans="1:14" x14ac:dyDescent="0.25">
      <c r="A45" s="1">
        <v>43</v>
      </c>
      <c r="B45" s="3" t="s">
        <v>51</v>
      </c>
      <c r="C45" s="6">
        <v>0</v>
      </c>
      <c r="D45" s="6">
        <v>0</v>
      </c>
      <c r="E45" s="6">
        <v>0</v>
      </c>
      <c r="F45" s="6">
        <v>0</v>
      </c>
      <c r="G45" s="6">
        <v>207137000</v>
      </c>
      <c r="H45" s="6">
        <v>207137000</v>
      </c>
      <c r="I45" s="6">
        <v>0</v>
      </c>
      <c r="J45" s="6">
        <v>0</v>
      </c>
      <c r="K45" s="6">
        <v>0</v>
      </c>
      <c r="L45" s="6">
        <v>0</v>
      </c>
      <c r="M45" s="13">
        <f t="shared" si="0"/>
        <v>207137000</v>
      </c>
      <c r="N45" s="13">
        <f t="shared" si="0"/>
        <v>207137000</v>
      </c>
    </row>
    <row r="46" spans="1:14" x14ac:dyDescent="0.25">
      <c r="A46" s="1">
        <v>44</v>
      </c>
      <c r="B46" s="3" t="s">
        <v>52</v>
      </c>
      <c r="C46" s="6">
        <v>0</v>
      </c>
      <c r="D46" s="6">
        <v>0</v>
      </c>
      <c r="E46" s="6">
        <v>0</v>
      </c>
      <c r="F46" s="6">
        <v>0</v>
      </c>
      <c r="G46" s="6">
        <v>824615804</v>
      </c>
      <c r="H46" s="6">
        <v>824045804</v>
      </c>
      <c r="I46" s="6">
        <v>0</v>
      </c>
      <c r="J46" s="6">
        <v>0</v>
      </c>
      <c r="K46" s="6">
        <v>0</v>
      </c>
      <c r="L46" s="6">
        <v>0</v>
      </c>
      <c r="M46" s="13">
        <f t="shared" si="0"/>
        <v>824615804</v>
      </c>
      <c r="N46" s="13">
        <f t="shared" si="0"/>
        <v>824045804</v>
      </c>
    </row>
    <row r="47" spans="1:14" x14ac:dyDescent="0.25">
      <c r="A47" s="1">
        <v>45</v>
      </c>
      <c r="B47" s="3" t="s">
        <v>53</v>
      </c>
      <c r="C47" s="6">
        <v>0</v>
      </c>
      <c r="D47" s="6">
        <v>0</v>
      </c>
      <c r="E47" s="6">
        <v>0</v>
      </c>
      <c r="F47" s="6">
        <v>0</v>
      </c>
      <c r="G47" s="6">
        <v>466239588</v>
      </c>
      <c r="H47" s="6">
        <v>96950000</v>
      </c>
      <c r="I47" s="6">
        <v>0</v>
      </c>
      <c r="J47" s="6">
        <v>0</v>
      </c>
      <c r="K47" s="6">
        <v>0</v>
      </c>
      <c r="L47" s="6">
        <v>0</v>
      </c>
      <c r="M47" s="13">
        <f t="shared" si="0"/>
        <v>466239588</v>
      </c>
      <c r="N47" s="13">
        <f t="shared" si="0"/>
        <v>96950000</v>
      </c>
    </row>
    <row r="48" spans="1:14" x14ac:dyDescent="0.25">
      <c r="A48" s="1">
        <v>46</v>
      </c>
      <c r="B48" s="3" t="s">
        <v>54</v>
      </c>
      <c r="C48" s="6">
        <v>0</v>
      </c>
      <c r="D48" s="6">
        <v>0</v>
      </c>
      <c r="E48" s="6">
        <v>0</v>
      </c>
      <c r="F48" s="6">
        <v>0</v>
      </c>
      <c r="G48" s="6">
        <v>138000000</v>
      </c>
      <c r="H48" s="6">
        <v>0</v>
      </c>
      <c r="I48" s="6">
        <v>90178480</v>
      </c>
      <c r="J48" s="6">
        <v>89376480</v>
      </c>
      <c r="K48" s="6">
        <v>0</v>
      </c>
      <c r="L48" s="6">
        <v>0</v>
      </c>
      <c r="M48" s="13">
        <f t="shared" si="0"/>
        <v>228178480</v>
      </c>
      <c r="N48" s="13">
        <f t="shared" si="0"/>
        <v>89376480</v>
      </c>
    </row>
    <row r="49" spans="1:14" x14ac:dyDescent="0.25">
      <c r="A49" s="1">
        <v>47</v>
      </c>
      <c r="B49" s="3" t="s">
        <v>55</v>
      </c>
      <c r="C49" s="6">
        <v>0</v>
      </c>
      <c r="D49" s="6">
        <v>0</v>
      </c>
      <c r="E49" s="6">
        <v>0</v>
      </c>
      <c r="F49" s="6">
        <v>0</v>
      </c>
      <c r="G49" s="6">
        <v>127000000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13">
        <f t="shared" si="0"/>
        <v>127000000</v>
      </c>
      <c r="N49" s="13">
        <f t="shared" si="0"/>
        <v>0</v>
      </c>
    </row>
    <row r="50" spans="1:14" x14ac:dyDescent="0.25">
      <c r="A50" s="1">
        <v>48</v>
      </c>
      <c r="B50" s="3" t="s">
        <v>56</v>
      </c>
      <c r="C50" s="6">
        <v>206166000</v>
      </c>
      <c r="D50" s="6">
        <v>206166000</v>
      </c>
      <c r="E50" s="6">
        <v>0</v>
      </c>
      <c r="F50" s="6">
        <v>0</v>
      </c>
      <c r="G50" s="6">
        <v>257000000</v>
      </c>
      <c r="H50" s="6">
        <v>257000000</v>
      </c>
      <c r="I50" s="6">
        <v>0</v>
      </c>
      <c r="J50" s="6">
        <v>0</v>
      </c>
      <c r="K50" s="6">
        <v>0</v>
      </c>
      <c r="L50" s="6">
        <v>0</v>
      </c>
      <c r="M50" s="13">
        <f t="shared" si="0"/>
        <v>463166000</v>
      </c>
      <c r="N50" s="13">
        <f t="shared" si="0"/>
        <v>463166000</v>
      </c>
    </row>
    <row r="51" spans="1:14" x14ac:dyDescent="0.25">
      <c r="A51" s="1">
        <v>49</v>
      </c>
      <c r="B51" s="3" t="s">
        <v>57</v>
      </c>
      <c r="C51" s="6">
        <v>0</v>
      </c>
      <c r="D51" s="6">
        <v>0</v>
      </c>
      <c r="E51" s="6">
        <v>0</v>
      </c>
      <c r="F51" s="6">
        <v>0</v>
      </c>
      <c r="G51" s="6">
        <v>287000000</v>
      </c>
      <c r="H51" s="6">
        <v>255894550</v>
      </c>
      <c r="I51" s="6">
        <v>28807000</v>
      </c>
      <c r="J51" s="6">
        <v>28635000</v>
      </c>
      <c r="K51" s="6">
        <v>17805000</v>
      </c>
      <c r="L51" s="6">
        <v>12130000</v>
      </c>
      <c r="M51" s="13">
        <f t="shared" si="0"/>
        <v>333612000</v>
      </c>
      <c r="N51" s="13">
        <f t="shared" si="0"/>
        <v>296659550</v>
      </c>
    </row>
    <row r="52" spans="1:14" x14ac:dyDescent="0.25">
      <c r="A52" s="1">
        <v>50</v>
      </c>
      <c r="B52" s="3" t="s">
        <v>58</v>
      </c>
      <c r="C52" s="6">
        <v>0</v>
      </c>
      <c r="D52" s="6">
        <v>0</v>
      </c>
      <c r="E52" s="6">
        <v>0</v>
      </c>
      <c r="F52" s="6">
        <v>0</v>
      </c>
      <c r="G52" s="6">
        <v>300000000</v>
      </c>
      <c r="H52" s="6">
        <v>298692000</v>
      </c>
      <c r="I52" s="6">
        <v>0</v>
      </c>
      <c r="J52" s="6">
        <v>0</v>
      </c>
      <c r="K52" s="6">
        <v>0</v>
      </c>
      <c r="L52" s="6">
        <v>0</v>
      </c>
      <c r="M52" s="13">
        <f t="shared" si="0"/>
        <v>300000000</v>
      </c>
      <c r="N52" s="13">
        <f t="shared" si="0"/>
        <v>298692000</v>
      </c>
    </row>
    <row r="53" spans="1:14" x14ac:dyDescent="0.25">
      <c r="A53" s="1">
        <v>51</v>
      </c>
      <c r="B53" s="3" t="s">
        <v>59</v>
      </c>
      <c r="C53" s="6">
        <v>0</v>
      </c>
      <c r="D53" s="6">
        <v>0</v>
      </c>
      <c r="E53" s="6">
        <v>0</v>
      </c>
      <c r="F53" s="6">
        <v>0</v>
      </c>
      <c r="G53" s="6">
        <v>249020115</v>
      </c>
      <c r="H53" s="6">
        <v>247402300</v>
      </c>
      <c r="I53" s="6">
        <v>100000000</v>
      </c>
      <c r="J53" s="6">
        <v>95500000</v>
      </c>
      <c r="K53" s="6">
        <v>0</v>
      </c>
      <c r="L53" s="6">
        <v>0</v>
      </c>
      <c r="M53" s="13">
        <f t="shared" si="0"/>
        <v>349020115</v>
      </c>
      <c r="N53" s="13">
        <f t="shared" si="0"/>
        <v>342902300</v>
      </c>
    </row>
    <row r="54" spans="1:14" x14ac:dyDescent="0.25">
      <c r="A54" s="1">
        <v>52</v>
      </c>
      <c r="B54" s="3" t="s">
        <v>60</v>
      </c>
      <c r="C54" s="6">
        <v>0</v>
      </c>
      <c r="D54" s="6">
        <v>0</v>
      </c>
      <c r="E54" s="6">
        <v>0</v>
      </c>
      <c r="F54" s="6">
        <v>0</v>
      </c>
      <c r="G54" s="6">
        <v>89186000</v>
      </c>
      <c r="H54" s="6">
        <v>89186000</v>
      </c>
      <c r="I54" s="6">
        <v>85860000</v>
      </c>
      <c r="J54" s="6">
        <v>79904700</v>
      </c>
      <c r="K54" s="6">
        <v>0</v>
      </c>
      <c r="L54" s="6">
        <v>0</v>
      </c>
      <c r="M54" s="13">
        <f t="shared" si="0"/>
        <v>175046000</v>
      </c>
      <c r="N54" s="13">
        <f t="shared" si="0"/>
        <v>169090700</v>
      </c>
    </row>
    <row r="55" spans="1:14" x14ac:dyDescent="0.25">
      <c r="A55" s="1">
        <v>53</v>
      </c>
      <c r="B55" s="3" t="s">
        <v>61</v>
      </c>
      <c r="C55" s="6">
        <v>0</v>
      </c>
      <c r="D55" s="6">
        <v>0</v>
      </c>
      <c r="E55" s="6">
        <v>0</v>
      </c>
      <c r="F55" s="6">
        <v>0</v>
      </c>
      <c r="G55" s="6">
        <v>377655800</v>
      </c>
      <c r="H55" s="6">
        <v>377040799</v>
      </c>
      <c r="I55" s="6">
        <v>182756513</v>
      </c>
      <c r="J55" s="6">
        <v>181265500</v>
      </c>
      <c r="K55" s="6">
        <v>0</v>
      </c>
      <c r="L55" s="6">
        <v>0</v>
      </c>
      <c r="M55" s="13">
        <f t="shared" si="0"/>
        <v>560412313</v>
      </c>
      <c r="N55" s="13">
        <f t="shared" si="0"/>
        <v>558306299</v>
      </c>
    </row>
    <row r="56" spans="1:14" x14ac:dyDescent="0.25">
      <c r="A56" s="1">
        <v>54</v>
      </c>
      <c r="B56" s="3" t="s">
        <v>373</v>
      </c>
      <c r="C56" s="6">
        <v>0</v>
      </c>
      <c r="D56" s="6">
        <v>0</v>
      </c>
      <c r="E56" s="6">
        <v>0</v>
      </c>
      <c r="F56" s="6">
        <v>0</v>
      </c>
      <c r="G56" s="6">
        <v>300425714</v>
      </c>
      <c r="H56" s="6">
        <v>230162000</v>
      </c>
      <c r="I56" s="6">
        <v>0</v>
      </c>
      <c r="J56" s="6">
        <v>0</v>
      </c>
      <c r="K56" s="6">
        <v>0</v>
      </c>
      <c r="L56" s="6">
        <v>0</v>
      </c>
      <c r="M56" s="13">
        <f t="shared" si="0"/>
        <v>300425714</v>
      </c>
      <c r="N56" s="13">
        <f t="shared" si="0"/>
        <v>230162000</v>
      </c>
    </row>
    <row r="57" spans="1:14" x14ac:dyDescent="0.25">
      <c r="A57" s="1">
        <v>55</v>
      </c>
      <c r="B57" s="3" t="s">
        <v>374</v>
      </c>
      <c r="C57" s="6">
        <v>0</v>
      </c>
      <c r="D57" s="6">
        <v>0</v>
      </c>
      <c r="E57" s="6">
        <v>0</v>
      </c>
      <c r="F57" s="6">
        <v>0</v>
      </c>
      <c r="G57" s="6">
        <v>208268000</v>
      </c>
      <c r="H57" s="6">
        <v>208078850</v>
      </c>
      <c r="I57" s="6">
        <v>61184000</v>
      </c>
      <c r="J57" s="6">
        <v>60465000</v>
      </c>
      <c r="K57" s="6">
        <v>0</v>
      </c>
      <c r="L57" s="6">
        <v>0</v>
      </c>
      <c r="M57" s="13">
        <f t="shared" si="0"/>
        <v>269452000</v>
      </c>
      <c r="N57" s="13">
        <f t="shared" si="0"/>
        <v>268543850</v>
      </c>
    </row>
    <row r="58" spans="1:14" x14ac:dyDescent="0.25">
      <c r="A58" s="1">
        <v>56</v>
      </c>
      <c r="B58" s="3" t="s">
        <v>64</v>
      </c>
      <c r="C58" s="6">
        <v>0</v>
      </c>
      <c r="D58" s="6">
        <v>0</v>
      </c>
      <c r="E58" s="6">
        <v>0</v>
      </c>
      <c r="F58" s="6">
        <v>0</v>
      </c>
      <c r="G58" s="6">
        <v>361992842</v>
      </c>
      <c r="H58" s="6">
        <v>292114526</v>
      </c>
      <c r="I58" s="6">
        <v>0</v>
      </c>
      <c r="J58" s="6">
        <v>0</v>
      </c>
      <c r="K58" s="6">
        <v>0</v>
      </c>
      <c r="L58" s="6">
        <v>0</v>
      </c>
      <c r="M58" s="13">
        <f t="shared" si="0"/>
        <v>361992842</v>
      </c>
      <c r="N58" s="13">
        <f t="shared" si="0"/>
        <v>292114526</v>
      </c>
    </row>
    <row r="59" spans="1:14" x14ac:dyDescent="0.25">
      <c r="A59" s="1">
        <v>57</v>
      </c>
      <c r="B59" s="3" t="s">
        <v>65</v>
      </c>
      <c r="C59" s="6">
        <v>0</v>
      </c>
      <c r="D59" s="6">
        <v>0</v>
      </c>
      <c r="E59" s="6">
        <v>0</v>
      </c>
      <c r="F59" s="6">
        <v>0</v>
      </c>
      <c r="G59" s="6">
        <v>345000000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13">
        <f t="shared" si="0"/>
        <v>345000000</v>
      </c>
      <c r="N59" s="13">
        <f t="shared" si="0"/>
        <v>0</v>
      </c>
    </row>
    <row r="60" spans="1:14" x14ac:dyDescent="0.25">
      <c r="A60" s="1">
        <v>58</v>
      </c>
      <c r="B60" s="3" t="s">
        <v>375</v>
      </c>
      <c r="C60" s="6">
        <v>0</v>
      </c>
      <c r="D60" s="6">
        <v>0</v>
      </c>
      <c r="E60" s="6">
        <v>0</v>
      </c>
      <c r="F60" s="6">
        <v>0</v>
      </c>
      <c r="G60" s="6">
        <v>254611759</v>
      </c>
      <c r="H60" s="6">
        <v>140024000</v>
      </c>
      <c r="I60" s="6">
        <v>0</v>
      </c>
      <c r="J60" s="6">
        <v>0</v>
      </c>
      <c r="K60" s="6">
        <v>0</v>
      </c>
      <c r="L60" s="6">
        <v>0</v>
      </c>
      <c r="M60" s="13">
        <f t="shared" si="0"/>
        <v>254611759</v>
      </c>
      <c r="N60" s="13">
        <f t="shared" si="0"/>
        <v>140024000</v>
      </c>
    </row>
    <row r="61" spans="1:14" x14ac:dyDescent="0.25">
      <c r="A61" s="1">
        <v>59</v>
      </c>
      <c r="B61" s="3" t="s">
        <v>67</v>
      </c>
      <c r="C61" s="6">
        <v>262500000</v>
      </c>
      <c r="D61" s="6">
        <v>262377800</v>
      </c>
      <c r="E61" s="6">
        <v>0</v>
      </c>
      <c r="F61" s="6">
        <v>0</v>
      </c>
      <c r="G61" s="6">
        <v>3342233900</v>
      </c>
      <c r="H61" s="6">
        <v>3297586455</v>
      </c>
      <c r="I61" s="6">
        <v>218521800</v>
      </c>
      <c r="J61" s="6">
        <v>180150189</v>
      </c>
      <c r="K61" s="6">
        <v>0</v>
      </c>
      <c r="L61" s="6">
        <v>0</v>
      </c>
      <c r="M61" s="13">
        <f t="shared" si="0"/>
        <v>3823255700</v>
      </c>
      <c r="N61" s="13">
        <f t="shared" si="0"/>
        <v>3740114444</v>
      </c>
    </row>
    <row r="62" spans="1:14" x14ac:dyDescent="0.25">
      <c r="A62" s="1">
        <v>60</v>
      </c>
      <c r="B62" s="3" t="s">
        <v>68</v>
      </c>
      <c r="C62" s="6">
        <v>1000000000</v>
      </c>
      <c r="D62" s="6">
        <v>929245078</v>
      </c>
      <c r="E62" s="6">
        <v>0</v>
      </c>
      <c r="F62" s="6">
        <v>0</v>
      </c>
      <c r="G62" s="6">
        <v>1379000000</v>
      </c>
      <c r="H62" s="6">
        <v>1331409296</v>
      </c>
      <c r="I62" s="6">
        <v>378749656</v>
      </c>
      <c r="J62" s="6">
        <v>361556540</v>
      </c>
      <c r="K62" s="6">
        <v>0</v>
      </c>
      <c r="L62" s="6">
        <v>0</v>
      </c>
      <c r="M62" s="13">
        <f t="shared" si="0"/>
        <v>2757749656</v>
      </c>
      <c r="N62" s="13">
        <f t="shared" si="0"/>
        <v>2622210914</v>
      </c>
    </row>
    <row r="63" spans="1:14" x14ac:dyDescent="0.25">
      <c r="A63" s="1">
        <v>61</v>
      </c>
      <c r="B63" s="3" t="s">
        <v>69</v>
      </c>
      <c r="C63" s="6">
        <v>0</v>
      </c>
      <c r="D63" s="6">
        <v>0</v>
      </c>
      <c r="E63" s="6">
        <v>0</v>
      </c>
      <c r="F63" s="6">
        <v>0</v>
      </c>
      <c r="G63" s="6">
        <v>1143529282</v>
      </c>
      <c r="H63" s="6">
        <v>1044276978</v>
      </c>
      <c r="I63" s="6">
        <v>0</v>
      </c>
      <c r="J63" s="6">
        <v>0</v>
      </c>
      <c r="K63" s="6">
        <v>0</v>
      </c>
      <c r="L63" s="6">
        <v>0</v>
      </c>
      <c r="M63" s="13">
        <f t="shared" si="0"/>
        <v>1143529282</v>
      </c>
      <c r="N63" s="13">
        <f t="shared" si="0"/>
        <v>1044276978</v>
      </c>
    </row>
    <row r="64" spans="1:14" x14ac:dyDescent="0.25">
      <c r="A64" s="1">
        <v>62</v>
      </c>
      <c r="B64" s="3" t="s">
        <v>70</v>
      </c>
      <c r="C64" s="6">
        <v>0</v>
      </c>
      <c r="D64" s="6">
        <v>0</v>
      </c>
      <c r="E64" s="6">
        <v>0</v>
      </c>
      <c r="F64" s="6">
        <v>0</v>
      </c>
      <c r="G64" s="6">
        <v>210236534</v>
      </c>
      <c r="H64" s="6">
        <v>192527000</v>
      </c>
      <c r="I64" s="6">
        <v>0</v>
      </c>
      <c r="J64" s="6">
        <v>0</v>
      </c>
      <c r="K64" s="6">
        <v>0</v>
      </c>
      <c r="L64" s="6">
        <v>0</v>
      </c>
      <c r="M64" s="13">
        <f t="shared" si="0"/>
        <v>210236534</v>
      </c>
      <c r="N64" s="13">
        <f t="shared" si="0"/>
        <v>192527000</v>
      </c>
    </row>
    <row r="65" spans="1:14" x14ac:dyDescent="0.25">
      <c r="A65" s="1">
        <v>63</v>
      </c>
      <c r="B65" s="3" t="s">
        <v>71</v>
      </c>
      <c r="C65" s="6">
        <v>0</v>
      </c>
      <c r="D65" s="6">
        <v>0</v>
      </c>
      <c r="E65" s="6">
        <v>0</v>
      </c>
      <c r="F65" s="6">
        <v>0</v>
      </c>
      <c r="G65" s="6">
        <v>108000000</v>
      </c>
      <c r="H65" s="6">
        <v>95893000</v>
      </c>
      <c r="I65" s="6">
        <v>101985216</v>
      </c>
      <c r="J65" s="6">
        <v>95685000</v>
      </c>
      <c r="K65" s="6">
        <v>0</v>
      </c>
      <c r="L65" s="6">
        <v>0</v>
      </c>
      <c r="M65" s="13">
        <f t="shared" si="0"/>
        <v>209985216</v>
      </c>
      <c r="N65" s="13">
        <f t="shared" si="0"/>
        <v>191578000</v>
      </c>
    </row>
    <row r="66" spans="1:14" x14ac:dyDescent="0.25">
      <c r="A66" s="1">
        <v>64</v>
      </c>
      <c r="B66" s="3" t="s">
        <v>72</v>
      </c>
      <c r="C66" s="6">
        <v>98000000</v>
      </c>
      <c r="D66" s="6">
        <v>95325400</v>
      </c>
      <c r="E66" s="6">
        <v>165300000</v>
      </c>
      <c r="F66" s="6">
        <v>151682437</v>
      </c>
      <c r="G66" s="6">
        <v>266156366</v>
      </c>
      <c r="H66" s="6">
        <v>266156366</v>
      </c>
      <c r="I66" s="6">
        <v>0</v>
      </c>
      <c r="J66" s="6">
        <v>0</v>
      </c>
      <c r="K66" s="6">
        <v>0</v>
      </c>
      <c r="L66" s="6">
        <v>0</v>
      </c>
      <c r="M66" s="13">
        <f t="shared" si="0"/>
        <v>529456366</v>
      </c>
      <c r="N66" s="13">
        <f t="shared" si="0"/>
        <v>513164203</v>
      </c>
    </row>
    <row r="67" spans="1:14" x14ac:dyDescent="0.25">
      <c r="A67" s="1">
        <v>65</v>
      </c>
      <c r="B67" s="3" t="s">
        <v>73</v>
      </c>
      <c r="C67" s="6">
        <v>0</v>
      </c>
      <c r="D67" s="6">
        <v>0</v>
      </c>
      <c r="E67" s="6">
        <v>0</v>
      </c>
      <c r="F67" s="6">
        <v>0</v>
      </c>
      <c r="G67" s="6">
        <v>209985000</v>
      </c>
      <c r="H67" s="6">
        <v>114126000</v>
      </c>
      <c r="I67" s="6">
        <v>0</v>
      </c>
      <c r="J67" s="6">
        <v>0</v>
      </c>
      <c r="K67" s="6">
        <v>0</v>
      </c>
      <c r="L67" s="6">
        <v>0</v>
      </c>
      <c r="M67" s="13">
        <f t="shared" si="0"/>
        <v>209985000</v>
      </c>
      <c r="N67" s="13">
        <f t="shared" si="0"/>
        <v>114126000</v>
      </c>
    </row>
    <row r="68" spans="1:14" x14ac:dyDescent="0.25">
      <c r="A68" s="1">
        <v>66</v>
      </c>
      <c r="B68" s="3" t="s">
        <v>74</v>
      </c>
      <c r="C68" s="6">
        <v>0</v>
      </c>
      <c r="D68" s="6">
        <v>0</v>
      </c>
      <c r="E68" s="6">
        <v>0</v>
      </c>
      <c r="F68" s="6">
        <v>0</v>
      </c>
      <c r="G68" s="6">
        <v>249338252</v>
      </c>
      <c r="H68" s="6">
        <v>180103700</v>
      </c>
      <c r="I68" s="6">
        <v>0</v>
      </c>
      <c r="J68" s="6">
        <v>0</v>
      </c>
      <c r="K68" s="6">
        <v>0</v>
      </c>
      <c r="L68" s="6">
        <v>0</v>
      </c>
      <c r="M68" s="13">
        <f t="shared" ref="M68:N131" si="1">K68+I68+G68+E68+C68</f>
        <v>249338252</v>
      </c>
      <c r="N68" s="13">
        <f t="shared" si="1"/>
        <v>180103700</v>
      </c>
    </row>
    <row r="69" spans="1:14" x14ac:dyDescent="0.25">
      <c r="A69" s="1">
        <v>67</v>
      </c>
      <c r="B69" s="3" t="s">
        <v>75</v>
      </c>
      <c r="C69" s="6">
        <v>316554210</v>
      </c>
      <c r="D69" s="6">
        <v>104658250</v>
      </c>
      <c r="E69" s="6">
        <v>0</v>
      </c>
      <c r="F69" s="6">
        <v>0</v>
      </c>
      <c r="G69" s="6">
        <v>329474790</v>
      </c>
      <c r="H69" s="6">
        <v>129000000</v>
      </c>
      <c r="I69" s="6">
        <v>0</v>
      </c>
      <c r="J69" s="6">
        <v>0</v>
      </c>
      <c r="K69" s="6">
        <v>0</v>
      </c>
      <c r="L69" s="6">
        <v>0</v>
      </c>
      <c r="M69" s="13">
        <f t="shared" si="1"/>
        <v>646029000</v>
      </c>
      <c r="N69" s="13">
        <f t="shared" si="1"/>
        <v>233658250</v>
      </c>
    </row>
    <row r="70" spans="1:14" x14ac:dyDescent="0.25">
      <c r="A70" s="1">
        <v>68</v>
      </c>
      <c r="B70" s="3" t="s">
        <v>76</v>
      </c>
      <c r="C70" s="6">
        <v>799104936</v>
      </c>
      <c r="D70" s="6">
        <v>737597530</v>
      </c>
      <c r="E70" s="6">
        <v>0</v>
      </c>
      <c r="F70" s="6">
        <v>0</v>
      </c>
      <c r="G70" s="6">
        <v>1378565295</v>
      </c>
      <c r="H70" s="6">
        <v>1366623000</v>
      </c>
      <c r="I70" s="6">
        <v>0</v>
      </c>
      <c r="J70" s="6">
        <v>0</v>
      </c>
      <c r="K70" s="6">
        <v>0</v>
      </c>
      <c r="L70" s="6">
        <v>0</v>
      </c>
      <c r="M70" s="13">
        <f t="shared" si="1"/>
        <v>2177670231</v>
      </c>
      <c r="N70" s="13">
        <f t="shared" si="1"/>
        <v>2104220530</v>
      </c>
    </row>
    <row r="71" spans="1:14" x14ac:dyDescent="0.25">
      <c r="A71" s="1">
        <v>69</v>
      </c>
      <c r="B71" s="3" t="s">
        <v>77</v>
      </c>
      <c r="C71" s="6">
        <v>0</v>
      </c>
      <c r="D71" s="6">
        <v>0</v>
      </c>
      <c r="E71" s="6">
        <v>0</v>
      </c>
      <c r="F71" s="6">
        <v>0</v>
      </c>
      <c r="G71" s="6">
        <v>416017504</v>
      </c>
      <c r="H71" s="6">
        <v>407685021</v>
      </c>
      <c r="I71" s="6">
        <v>0</v>
      </c>
      <c r="J71" s="6">
        <v>0</v>
      </c>
      <c r="K71" s="6">
        <v>0</v>
      </c>
      <c r="L71" s="6">
        <v>0</v>
      </c>
      <c r="M71" s="13">
        <f t="shared" si="1"/>
        <v>416017504</v>
      </c>
      <c r="N71" s="13">
        <f t="shared" si="1"/>
        <v>407685021</v>
      </c>
    </row>
    <row r="72" spans="1:14" x14ac:dyDescent="0.25">
      <c r="A72" s="1">
        <v>70</v>
      </c>
      <c r="B72" s="3" t="s">
        <v>78</v>
      </c>
      <c r="C72" s="6">
        <v>0</v>
      </c>
      <c r="D72" s="6">
        <v>0</v>
      </c>
      <c r="E72" s="6">
        <v>0</v>
      </c>
      <c r="F72" s="6">
        <v>0</v>
      </c>
      <c r="G72" s="6">
        <v>266391994</v>
      </c>
      <c r="H72" s="6">
        <v>266391994</v>
      </c>
      <c r="I72" s="6">
        <v>0</v>
      </c>
      <c r="J72" s="6">
        <v>0</v>
      </c>
      <c r="K72" s="6">
        <v>0</v>
      </c>
      <c r="L72" s="6">
        <v>0</v>
      </c>
      <c r="M72" s="13">
        <f t="shared" si="1"/>
        <v>266391994</v>
      </c>
      <c r="N72" s="13">
        <f t="shared" si="1"/>
        <v>266391994</v>
      </c>
    </row>
    <row r="73" spans="1:14" x14ac:dyDescent="0.25">
      <c r="A73" s="1">
        <v>71</v>
      </c>
      <c r="B73" s="3" t="s">
        <v>79</v>
      </c>
      <c r="C73" s="6">
        <v>0</v>
      </c>
      <c r="D73" s="6">
        <v>0</v>
      </c>
      <c r="E73" s="6">
        <v>0</v>
      </c>
      <c r="F73" s="6">
        <v>0</v>
      </c>
      <c r="G73" s="6">
        <v>357089625</v>
      </c>
      <c r="H73" s="6">
        <v>348238120</v>
      </c>
      <c r="I73" s="6">
        <v>0</v>
      </c>
      <c r="J73" s="6">
        <v>0</v>
      </c>
      <c r="K73" s="6">
        <v>0</v>
      </c>
      <c r="L73" s="6">
        <v>0</v>
      </c>
      <c r="M73" s="13">
        <f t="shared" si="1"/>
        <v>357089625</v>
      </c>
      <c r="N73" s="13">
        <f t="shared" si="1"/>
        <v>348238120</v>
      </c>
    </row>
    <row r="74" spans="1:14" x14ac:dyDescent="0.25">
      <c r="A74" s="1">
        <v>72</v>
      </c>
      <c r="B74" s="3" t="s">
        <v>80</v>
      </c>
      <c r="C74" s="6">
        <v>0</v>
      </c>
      <c r="D74" s="6">
        <v>0</v>
      </c>
      <c r="E74" s="6">
        <v>0</v>
      </c>
      <c r="F74" s="6">
        <v>0</v>
      </c>
      <c r="G74" s="6">
        <v>209985000</v>
      </c>
      <c r="H74" s="6">
        <v>209985000</v>
      </c>
      <c r="I74" s="6">
        <v>0</v>
      </c>
      <c r="J74" s="6">
        <v>0</v>
      </c>
      <c r="K74" s="6">
        <v>0</v>
      </c>
      <c r="L74" s="6">
        <v>0</v>
      </c>
      <c r="M74" s="13">
        <f t="shared" si="1"/>
        <v>209985000</v>
      </c>
      <c r="N74" s="13">
        <f t="shared" si="1"/>
        <v>209985000</v>
      </c>
    </row>
    <row r="75" spans="1:14" x14ac:dyDescent="0.25">
      <c r="A75" s="1">
        <v>73</v>
      </c>
      <c r="B75" s="3" t="s">
        <v>81</v>
      </c>
      <c r="C75" s="6">
        <v>93058893</v>
      </c>
      <c r="D75" s="6">
        <v>93037293</v>
      </c>
      <c r="E75" s="6">
        <v>0</v>
      </c>
      <c r="F75" s="6">
        <v>0</v>
      </c>
      <c r="G75" s="6">
        <v>550000000</v>
      </c>
      <c r="H75" s="6">
        <v>471567094</v>
      </c>
      <c r="I75" s="6">
        <v>0</v>
      </c>
      <c r="J75" s="6">
        <v>0</v>
      </c>
      <c r="K75" s="6">
        <v>0</v>
      </c>
      <c r="L75" s="6">
        <v>0</v>
      </c>
      <c r="M75" s="13">
        <f t="shared" si="1"/>
        <v>643058893</v>
      </c>
      <c r="N75" s="13">
        <f t="shared" si="1"/>
        <v>564604387</v>
      </c>
    </row>
    <row r="76" spans="1:14" x14ac:dyDescent="0.25">
      <c r="A76" s="1">
        <v>74</v>
      </c>
      <c r="B76" s="3" t="s">
        <v>82</v>
      </c>
      <c r="C76" s="6">
        <v>0</v>
      </c>
      <c r="D76" s="6">
        <v>0</v>
      </c>
      <c r="E76" s="6">
        <v>0</v>
      </c>
      <c r="F76" s="6">
        <v>0</v>
      </c>
      <c r="G76" s="6">
        <v>418549518</v>
      </c>
      <c r="H76" s="6">
        <v>409795800</v>
      </c>
      <c r="I76" s="6">
        <v>0</v>
      </c>
      <c r="J76" s="6">
        <v>0</v>
      </c>
      <c r="K76" s="6">
        <v>0</v>
      </c>
      <c r="L76" s="6">
        <v>0</v>
      </c>
      <c r="M76" s="13">
        <f t="shared" si="1"/>
        <v>418549518</v>
      </c>
      <c r="N76" s="13">
        <f t="shared" si="1"/>
        <v>409795800</v>
      </c>
    </row>
    <row r="77" spans="1:14" x14ac:dyDescent="0.25">
      <c r="A77" s="1">
        <v>75</v>
      </c>
      <c r="B77" s="3" t="s">
        <v>83</v>
      </c>
      <c r="C77" s="6">
        <v>0</v>
      </c>
      <c r="D77" s="6">
        <v>0</v>
      </c>
      <c r="E77" s="6">
        <v>0</v>
      </c>
      <c r="F77" s="6">
        <v>0</v>
      </c>
      <c r="G77" s="6">
        <v>126750500</v>
      </c>
      <c r="H77" s="6">
        <v>99476625</v>
      </c>
      <c r="I77" s="6">
        <v>116500000</v>
      </c>
      <c r="J77" s="6">
        <v>109985000</v>
      </c>
      <c r="K77" s="6">
        <v>0</v>
      </c>
      <c r="L77" s="6">
        <v>0</v>
      </c>
      <c r="M77" s="13">
        <f t="shared" si="1"/>
        <v>243250500</v>
      </c>
      <c r="N77" s="13">
        <f t="shared" si="1"/>
        <v>209461625</v>
      </c>
    </row>
    <row r="78" spans="1:14" x14ac:dyDescent="0.25">
      <c r="A78" s="1">
        <v>76</v>
      </c>
      <c r="B78" s="3" t="s">
        <v>84</v>
      </c>
      <c r="C78" s="6">
        <v>0</v>
      </c>
      <c r="D78" s="6">
        <v>0</v>
      </c>
      <c r="E78" s="6">
        <v>0</v>
      </c>
      <c r="F78" s="6">
        <v>0</v>
      </c>
      <c r="G78" s="6">
        <v>209985000</v>
      </c>
      <c r="H78" s="6">
        <v>47472000</v>
      </c>
      <c r="I78" s="6">
        <v>0</v>
      </c>
      <c r="J78" s="6">
        <v>0</v>
      </c>
      <c r="K78" s="6">
        <v>0</v>
      </c>
      <c r="L78" s="6">
        <v>0</v>
      </c>
      <c r="M78" s="13">
        <f t="shared" si="1"/>
        <v>209985000</v>
      </c>
      <c r="N78" s="13">
        <f t="shared" si="1"/>
        <v>47472000</v>
      </c>
    </row>
    <row r="79" spans="1:14" x14ac:dyDescent="0.25">
      <c r="A79" s="1">
        <v>77</v>
      </c>
      <c r="B79" s="3" t="s">
        <v>85</v>
      </c>
      <c r="C79" s="6">
        <v>0</v>
      </c>
      <c r="D79" s="6">
        <v>0</v>
      </c>
      <c r="E79" s="6">
        <v>0</v>
      </c>
      <c r="F79" s="6">
        <v>0</v>
      </c>
      <c r="G79" s="6">
        <v>713070823</v>
      </c>
      <c r="H79" s="6">
        <v>605192657</v>
      </c>
      <c r="I79" s="6">
        <v>0</v>
      </c>
      <c r="J79" s="6">
        <v>0</v>
      </c>
      <c r="K79" s="6">
        <v>0</v>
      </c>
      <c r="L79" s="6">
        <v>0</v>
      </c>
      <c r="M79" s="13">
        <f t="shared" si="1"/>
        <v>713070823</v>
      </c>
      <c r="N79" s="13">
        <f t="shared" si="1"/>
        <v>605192657</v>
      </c>
    </row>
    <row r="80" spans="1:14" x14ac:dyDescent="0.25">
      <c r="A80" s="1">
        <v>78</v>
      </c>
      <c r="B80" s="3" t="s">
        <v>86</v>
      </c>
      <c r="C80" s="6">
        <v>0</v>
      </c>
      <c r="D80" s="6">
        <v>0</v>
      </c>
      <c r="E80" s="6">
        <v>0</v>
      </c>
      <c r="F80" s="6">
        <v>0</v>
      </c>
      <c r="G80" s="6">
        <v>209985000</v>
      </c>
      <c r="H80" s="6">
        <v>209985000</v>
      </c>
      <c r="I80" s="6">
        <v>0</v>
      </c>
      <c r="J80" s="6">
        <v>0</v>
      </c>
      <c r="K80" s="6">
        <v>0</v>
      </c>
      <c r="L80" s="6">
        <v>0</v>
      </c>
      <c r="M80" s="13">
        <f t="shared" si="1"/>
        <v>209985000</v>
      </c>
      <c r="N80" s="13">
        <f t="shared" si="1"/>
        <v>209985000</v>
      </c>
    </row>
    <row r="81" spans="1:14" x14ac:dyDescent="0.25">
      <c r="A81" s="1">
        <v>79</v>
      </c>
      <c r="B81" s="3" t="s">
        <v>87</v>
      </c>
      <c r="C81" s="6">
        <v>0</v>
      </c>
      <c r="D81" s="6">
        <v>0</v>
      </c>
      <c r="E81" s="6">
        <v>0</v>
      </c>
      <c r="F81" s="6">
        <v>0</v>
      </c>
      <c r="G81" s="6">
        <v>1480810000</v>
      </c>
      <c r="H81" s="6">
        <v>1381347931</v>
      </c>
      <c r="I81" s="6">
        <v>404450000</v>
      </c>
      <c r="J81" s="6">
        <v>320472304</v>
      </c>
      <c r="K81" s="6">
        <v>0</v>
      </c>
      <c r="L81" s="6">
        <v>0</v>
      </c>
      <c r="M81" s="13">
        <f t="shared" si="1"/>
        <v>1885260000</v>
      </c>
      <c r="N81" s="13">
        <f t="shared" si="1"/>
        <v>1701820235</v>
      </c>
    </row>
    <row r="82" spans="1:14" x14ac:dyDescent="0.25">
      <c r="A82" s="1">
        <v>80</v>
      </c>
      <c r="B82" s="3" t="s">
        <v>88</v>
      </c>
      <c r="C82" s="6">
        <v>0</v>
      </c>
      <c r="D82" s="6">
        <v>0</v>
      </c>
      <c r="E82" s="6">
        <v>0</v>
      </c>
      <c r="F82" s="6">
        <v>0</v>
      </c>
      <c r="G82" s="6">
        <v>290202000</v>
      </c>
      <c r="H82" s="6">
        <v>290202000</v>
      </c>
      <c r="I82" s="6">
        <v>0</v>
      </c>
      <c r="J82" s="6">
        <v>0</v>
      </c>
      <c r="K82" s="6">
        <v>0</v>
      </c>
      <c r="L82" s="6">
        <v>0</v>
      </c>
      <c r="M82" s="13">
        <f t="shared" si="1"/>
        <v>290202000</v>
      </c>
      <c r="N82" s="13">
        <f t="shared" si="1"/>
        <v>290202000</v>
      </c>
    </row>
    <row r="83" spans="1:14" x14ac:dyDescent="0.25">
      <c r="A83" s="1">
        <v>81</v>
      </c>
      <c r="B83" s="3" t="s">
        <v>89</v>
      </c>
      <c r="C83" s="6">
        <v>0</v>
      </c>
      <c r="D83" s="6">
        <v>0</v>
      </c>
      <c r="E83" s="6">
        <v>0</v>
      </c>
      <c r="F83" s="6">
        <v>0</v>
      </c>
      <c r="G83" s="6">
        <v>290418240</v>
      </c>
      <c r="H83" s="6">
        <v>203955972</v>
      </c>
      <c r="I83" s="6">
        <v>0</v>
      </c>
      <c r="J83" s="6">
        <v>0</v>
      </c>
      <c r="K83" s="6">
        <v>0</v>
      </c>
      <c r="L83" s="6">
        <v>0</v>
      </c>
      <c r="M83" s="13">
        <f t="shared" si="1"/>
        <v>290418240</v>
      </c>
      <c r="N83" s="13">
        <f t="shared" si="1"/>
        <v>203955972</v>
      </c>
    </row>
    <row r="84" spans="1:14" x14ac:dyDescent="0.25">
      <c r="A84" s="1">
        <v>82</v>
      </c>
      <c r="B84" s="3" t="s">
        <v>90</v>
      </c>
      <c r="C84" s="6">
        <v>0</v>
      </c>
      <c r="D84" s="6">
        <v>0</v>
      </c>
      <c r="E84" s="6">
        <v>0</v>
      </c>
      <c r="F84" s="6">
        <v>0</v>
      </c>
      <c r="G84" s="6">
        <v>295703150</v>
      </c>
      <c r="H84" s="6">
        <v>275286450</v>
      </c>
      <c r="I84" s="6">
        <v>0</v>
      </c>
      <c r="J84" s="6">
        <v>0</v>
      </c>
      <c r="K84" s="6">
        <v>0</v>
      </c>
      <c r="L84" s="6">
        <v>0</v>
      </c>
      <c r="M84" s="13">
        <f t="shared" si="1"/>
        <v>295703150</v>
      </c>
      <c r="N84" s="13">
        <f t="shared" si="1"/>
        <v>275286450</v>
      </c>
    </row>
    <row r="85" spans="1:14" x14ac:dyDescent="0.25">
      <c r="A85" s="1">
        <v>83</v>
      </c>
      <c r="B85" s="3" t="s">
        <v>91</v>
      </c>
      <c r="C85" s="6">
        <v>0</v>
      </c>
      <c r="D85" s="6">
        <v>0</v>
      </c>
      <c r="E85" s="6">
        <v>0</v>
      </c>
      <c r="F85" s="6">
        <v>0</v>
      </c>
      <c r="G85" s="6">
        <v>2321619000</v>
      </c>
      <c r="H85" s="6">
        <v>1857295200</v>
      </c>
      <c r="I85" s="6">
        <v>0</v>
      </c>
      <c r="J85" s="6">
        <v>0</v>
      </c>
      <c r="K85" s="6">
        <v>0</v>
      </c>
      <c r="L85" s="6">
        <v>0</v>
      </c>
      <c r="M85" s="13">
        <f t="shared" si="1"/>
        <v>2321619000</v>
      </c>
      <c r="N85" s="13">
        <f t="shared" si="1"/>
        <v>1857295200</v>
      </c>
    </row>
    <row r="86" spans="1:14" x14ac:dyDescent="0.25">
      <c r="A86" s="1">
        <v>84</v>
      </c>
      <c r="B86" s="3" t="s">
        <v>92</v>
      </c>
      <c r="C86" s="6">
        <v>0</v>
      </c>
      <c r="D86" s="6">
        <v>0</v>
      </c>
      <c r="E86" s="6">
        <v>0</v>
      </c>
      <c r="F86" s="6">
        <v>0</v>
      </c>
      <c r="G86" s="6">
        <v>290202400</v>
      </c>
      <c r="H86" s="6">
        <v>232161600</v>
      </c>
      <c r="I86" s="6">
        <v>0</v>
      </c>
      <c r="J86" s="6">
        <v>0</v>
      </c>
      <c r="K86" s="6">
        <v>0</v>
      </c>
      <c r="L86" s="6">
        <v>0</v>
      </c>
      <c r="M86" s="13">
        <f t="shared" si="1"/>
        <v>290202400</v>
      </c>
      <c r="N86" s="13">
        <f t="shared" si="1"/>
        <v>232161600</v>
      </c>
    </row>
    <row r="87" spans="1:14" x14ac:dyDescent="0.25">
      <c r="A87" s="1">
        <v>85</v>
      </c>
      <c r="B87" s="3" t="s">
        <v>93</v>
      </c>
      <c r="C87" s="6">
        <v>0</v>
      </c>
      <c r="D87" s="6">
        <v>0</v>
      </c>
      <c r="E87" s="6">
        <v>0</v>
      </c>
      <c r="F87" s="6">
        <v>0</v>
      </c>
      <c r="G87" s="6">
        <v>290202400</v>
      </c>
      <c r="H87" s="6">
        <v>290202400</v>
      </c>
      <c r="I87" s="6">
        <v>0</v>
      </c>
      <c r="J87" s="6">
        <v>0</v>
      </c>
      <c r="K87" s="6">
        <v>0</v>
      </c>
      <c r="L87" s="6">
        <v>0</v>
      </c>
      <c r="M87" s="13">
        <f t="shared" si="1"/>
        <v>290202400</v>
      </c>
      <c r="N87" s="13">
        <f t="shared" si="1"/>
        <v>290202400</v>
      </c>
    </row>
    <row r="88" spans="1:14" x14ac:dyDescent="0.25">
      <c r="A88" s="1">
        <v>86</v>
      </c>
      <c r="B88" s="3" t="s">
        <v>94</v>
      </c>
      <c r="C88" s="6">
        <v>0</v>
      </c>
      <c r="D88" s="6">
        <v>0</v>
      </c>
      <c r="E88" s="6">
        <v>0</v>
      </c>
      <c r="F88" s="6">
        <v>0</v>
      </c>
      <c r="G88" s="6">
        <v>290202000</v>
      </c>
      <c r="H88" s="6">
        <v>290202000</v>
      </c>
      <c r="I88" s="6">
        <v>0</v>
      </c>
      <c r="J88" s="6">
        <v>0</v>
      </c>
      <c r="K88" s="6">
        <v>0</v>
      </c>
      <c r="L88" s="6">
        <v>0</v>
      </c>
      <c r="M88" s="13">
        <f t="shared" si="1"/>
        <v>290202000</v>
      </c>
      <c r="N88" s="13">
        <f t="shared" si="1"/>
        <v>290202000</v>
      </c>
    </row>
    <row r="89" spans="1:14" x14ac:dyDescent="0.25">
      <c r="A89" s="1">
        <v>87</v>
      </c>
      <c r="B89" s="3" t="s">
        <v>95</v>
      </c>
      <c r="C89" s="6">
        <v>1096229625</v>
      </c>
      <c r="D89" s="6">
        <v>966209225</v>
      </c>
      <c r="E89" s="6">
        <v>0</v>
      </c>
      <c r="F89" s="6">
        <v>0</v>
      </c>
      <c r="G89" s="6">
        <v>1519665883</v>
      </c>
      <c r="H89" s="6">
        <v>1519665883</v>
      </c>
      <c r="I89" s="6">
        <v>0</v>
      </c>
      <c r="J89" s="6">
        <v>0</v>
      </c>
      <c r="K89" s="6">
        <v>0</v>
      </c>
      <c r="L89" s="6">
        <v>0</v>
      </c>
      <c r="M89" s="13">
        <f t="shared" si="1"/>
        <v>2615895508</v>
      </c>
      <c r="N89" s="13">
        <f t="shared" si="1"/>
        <v>2485875108</v>
      </c>
    </row>
    <row r="90" spans="1:14" x14ac:dyDescent="0.25">
      <c r="A90" s="1">
        <v>88</v>
      </c>
      <c r="B90" s="3" t="s">
        <v>376</v>
      </c>
      <c r="C90" s="6">
        <v>0</v>
      </c>
      <c r="D90" s="6">
        <v>0</v>
      </c>
      <c r="E90" s="6">
        <v>0</v>
      </c>
      <c r="F90" s="6">
        <v>0</v>
      </c>
      <c r="G90" s="6">
        <v>285670000</v>
      </c>
      <c r="H90" s="6">
        <v>277661575</v>
      </c>
      <c r="I90" s="6">
        <v>0</v>
      </c>
      <c r="J90" s="6">
        <v>0</v>
      </c>
      <c r="K90" s="6">
        <v>0</v>
      </c>
      <c r="L90" s="6">
        <v>0</v>
      </c>
      <c r="M90" s="13">
        <f t="shared" si="1"/>
        <v>285670000</v>
      </c>
      <c r="N90" s="13">
        <f t="shared" si="1"/>
        <v>277661575</v>
      </c>
    </row>
    <row r="91" spans="1:14" x14ac:dyDescent="0.25">
      <c r="A91" s="1">
        <v>89</v>
      </c>
      <c r="B91" s="3" t="s">
        <v>97</v>
      </c>
      <c r="C91" s="6">
        <v>0</v>
      </c>
      <c r="D91" s="6">
        <v>0</v>
      </c>
      <c r="E91" s="6">
        <v>0</v>
      </c>
      <c r="F91" s="6">
        <v>0</v>
      </c>
      <c r="G91" s="6">
        <v>701050738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13">
        <f t="shared" si="1"/>
        <v>701050738</v>
      </c>
      <c r="N91" s="13">
        <f t="shared" si="1"/>
        <v>0</v>
      </c>
    </row>
    <row r="92" spans="1:14" x14ac:dyDescent="0.25">
      <c r="A92" s="1">
        <v>90</v>
      </c>
      <c r="B92" s="3" t="s">
        <v>98</v>
      </c>
      <c r="C92" s="6">
        <v>1128778150</v>
      </c>
      <c r="D92" s="6">
        <v>1128269175</v>
      </c>
      <c r="E92" s="6">
        <v>0</v>
      </c>
      <c r="F92" s="6">
        <v>0</v>
      </c>
      <c r="G92" s="6">
        <v>1823610208</v>
      </c>
      <c r="H92" s="6">
        <v>1780882369</v>
      </c>
      <c r="I92" s="6">
        <v>0</v>
      </c>
      <c r="J92" s="6">
        <v>0</v>
      </c>
      <c r="K92" s="6">
        <v>0</v>
      </c>
      <c r="L92" s="6">
        <v>0</v>
      </c>
      <c r="M92" s="13">
        <f t="shared" si="1"/>
        <v>2952388358</v>
      </c>
      <c r="N92" s="13">
        <f t="shared" si="1"/>
        <v>2909151544</v>
      </c>
    </row>
    <row r="93" spans="1:14" x14ac:dyDescent="0.25">
      <c r="A93" s="1">
        <v>91</v>
      </c>
      <c r="B93" s="3" t="s">
        <v>99</v>
      </c>
      <c r="C93" s="6">
        <v>455059250</v>
      </c>
      <c r="D93" s="6">
        <v>444796300</v>
      </c>
      <c r="E93" s="6">
        <v>0</v>
      </c>
      <c r="F93" s="6">
        <v>0</v>
      </c>
      <c r="G93" s="6">
        <v>455059250</v>
      </c>
      <c r="H93" s="6">
        <v>446531346</v>
      </c>
      <c r="I93" s="6">
        <v>0</v>
      </c>
      <c r="J93" s="6">
        <v>0</v>
      </c>
      <c r="K93" s="6">
        <v>0</v>
      </c>
      <c r="L93" s="6">
        <v>0</v>
      </c>
      <c r="M93" s="13">
        <f t="shared" si="1"/>
        <v>910118500</v>
      </c>
      <c r="N93" s="13">
        <f t="shared" si="1"/>
        <v>891327646</v>
      </c>
    </row>
    <row r="94" spans="1:14" x14ac:dyDescent="0.25">
      <c r="A94" s="1">
        <v>92</v>
      </c>
      <c r="B94" s="3" t="s">
        <v>100</v>
      </c>
      <c r="C94" s="6">
        <v>0</v>
      </c>
      <c r="D94" s="6">
        <v>0</v>
      </c>
      <c r="E94" s="6">
        <v>0</v>
      </c>
      <c r="F94" s="6">
        <v>0</v>
      </c>
      <c r="G94" s="6">
        <v>262490000</v>
      </c>
      <c r="H94" s="6">
        <v>259153000</v>
      </c>
      <c r="I94" s="6">
        <v>0</v>
      </c>
      <c r="J94" s="6">
        <v>0</v>
      </c>
      <c r="K94" s="6">
        <v>0</v>
      </c>
      <c r="L94" s="6">
        <v>0</v>
      </c>
      <c r="M94" s="13">
        <f t="shared" si="1"/>
        <v>262490000</v>
      </c>
      <c r="N94" s="13">
        <f t="shared" si="1"/>
        <v>259153000</v>
      </c>
    </row>
    <row r="95" spans="1:14" x14ac:dyDescent="0.25">
      <c r="A95" s="1">
        <v>93</v>
      </c>
      <c r="B95" s="3" t="s">
        <v>101</v>
      </c>
      <c r="C95" s="6">
        <v>0</v>
      </c>
      <c r="D95" s="6">
        <v>0</v>
      </c>
      <c r="E95" s="6">
        <v>0</v>
      </c>
      <c r="F95" s="6">
        <v>0</v>
      </c>
      <c r="G95" s="6">
        <v>654351394</v>
      </c>
      <c r="H95" s="6">
        <v>631993722</v>
      </c>
      <c r="I95" s="6">
        <v>0</v>
      </c>
      <c r="J95" s="6">
        <v>0</v>
      </c>
      <c r="K95" s="6">
        <v>0</v>
      </c>
      <c r="L95" s="6">
        <v>0</v>
      </c>
      <c r="M95" s="13">
        <f t="shared" si="1"/>
        <v>654351394</v>
      </c>
      <c r="N95" s="13">
        <f t="shared" si="1"/>
        <v>631993722</v>
      </c>
    </row>
    <row r="96" spans="1:14" x14ac:dyDescent="0.25">
      <c r="A96" s="1">
        <v>94</v>
      </c>
      <c r="B96" s="3" t="s">
        <v>102</v>
      </c>
      <c r="C96" s="6">
        <v>0</v>
      </c>
      <c r="D96" s="6">
        <v>0</v>
      </c>
      <c r="E96" s="6">
        <v>0</v>
      </c>
      <c r="F96" s="6">
        <v>0</v>
      </c>
      <c r="G96" s="6">
        <v>260180000</v>
      </c>
      <c r="H96" s="6">
        <v>260180000</v>
      </c>
      <c r="I96" s="6">
        <v>0</v>
      </c>
      <c r="J96" s="6">
        <v>0</v>
      </c>
      <c r="K96" s="6">
        <v>0</v>
      </c>
      <c r="L96" s="6">
        <v>0</v>
      </c>
      <c r="M96" s="13">
        <f t="shared" si="1"/>
        <v>260180000</v>
      </c>
      <c r="N96" s="13">
        <f t="shared" si="1"/>
        <v>260180000</v>
      </c>
    </row>
    <row r="97" spans="1:14" x14ac:dyDescent="0.25">
      <c r="A97" s="1">
        <v>95</v>
      </c>
      <c r="B97" s="3" t="s">
        <v>103</v>
      </c>
      <c r="C97" s="6">
        <v>0</v>
      </c>
      <c r="D97" s="6">
        <v>0</v>
      </c>
      <c r="E97" s="6">
        <v>0</v>
      </c>
      <c r="F97" s="6">
        <v>0</v>
      </c>
      <c r="G97" s="6">
        <v>512112779</v>
      </c>
      <c r="H97" s="6">
        <v>411039500</v>
      </c>
      <c r="I97" s="6">
        <v>0</v>
      </c>
      <c r="J97" s="6">
        <v>0</v>
      </c>
      <c r="K97" s="6">
        <v>0</v>
      </c>
      <c r="L97" s="6">
        <v>0</v>
      </c>
      <c r="M97" s="13">
        <f t="shared" si="1"/>
        <v>512112779</v>
      </c>
      <c r="N97" s="13">
        <f t="shared" si="1"/>
        <v>411039500</v>
      </c>
    </row>
    <row r="98" spans="1:14" x14ac:dyDescent="0.25">
      <c r="A98" s="1">
        <v>96</v>
      </c>
      <c r="B98" s="3" t="s">
        <v>104</v>
      </c>
      <c r="C98" s="6">
        <v>0</v>
      </c>
      <c r="D98" s="6">
        <v>0</v>
      </c>
      <c r="E98" s="6">
        <v>0</v>
      </c>
      <c r="F98" s="6">
        <v>0</v>
      </c>
      <c r="G98" s="6">
        <v>331011344</v>
      </c>
      <c r="H98" s="6">
        <v>274301059</v>
      </c>
      <c r="I98" s="6">
        <v>0</v>
      </c>
      <c r="J98" s="6">
        <v>0</v>
      </c>
      <c r="K98" s="6">
        <v>0</v>
      </c>
      <c r="L98" s="6">
        <v>0</v>
      </c>
      <c r="M98" s="13">
        <f t="shared" si="1"/>
        <v>331011344</v>
      </c>
      <c r="N98" s="13">
        <f t="shared" si="1"/>
        <v>274301059</v>
      </c>
    </row>
    <row r="99" spans="1:14" x14ac:dyDescent="0.25">
      <c r="A99" s="1">
        <v>97</v>
      </c>
      <c r="B99" s="3" t="s">
        <v>105</v>
      </c>
      <c r="C99" s="6">
        <v>0</v>
      </c>
      <c r="D99" s="6">
        <v>0</v>
      </c>
      <c r="E99" s="6">
        <v>0</v>
      </c>
      <c r="F99" s="6">
        <v>0</v>
      </c>
      <c r="G99" s="6">
        <v>383751311</v>
      </c>
      <c r="H99" s="6">
        <v>249936420</v>
      </c>
      <c r="I99" s="6">
        <v>0</v>
      </c>
      <c r="J99" s="6">
        <v>0</v>
      </c>
      <c r="K99" s="6">
        <v>0</v>
      </c>
      <c r="L99" s="6">
        <v>0</v>
      </c>
      <c r="M99" s="13">
        <f t="shared" si="1"/>
        <v>383751311</v>
      </c>
      <c r="N99" s="13">
        <f t="shared" si="1"/>
        <v>249936420</v>
      </c>
    </row>
    <row r="100" spans="1:14" x14ac:dyDescent="0.25">
      <c r="A100" s="1">
        <v>98</v>
      </c>
      <c r="B100" s="3" t="s">
        <v>106</v>
      </c>
      <c r="C100" s="6">
        <v>250000000</v>
      </c>
      <c r="D100" s="6">
        <v>245981158</v>
      </c>
      <c r="E100" s="6">
        <v>0</v>
      </c>
      <c r="F100" s="6">
        <v>0</v>
      </c>
      <c r="G100" s="6">
        <v>810077000</v>
      </c>
      <c r="H100" s="6">
        <v>784266355</v>
      </c>
      <c r="I100" s="6">
        <v>0</v>
      </c>
      <c r="J100" s="6">
        <v>0</v>
      </c>
      <c r="K100" s="6">
        <v>0</v>
      </c>
      <c r="L100" s="6">
        <v>0</v>
      </c>
      <c r="M100" s="13">
        <f t="shared" si="1"/>
        <v>1060077000</v>
      </c>
      <c r="N100" s="13">
        <f t="shared" si="1"/>
        <v>1030247513</v>
      </c>
    </row>
    <row r="101" spans="1:14" x14ac:dyDescent="0.25">
      <c r="A101" s="1">
        <v>99</v>
      </c>
      <c r="B101" s="3" t="s">
        <v>377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13">
        <f t="shared" si="1"/>
        <v>0</v>
      </c>
      <c r="N101" s="13">
        <f t="shared" si="1"/>
        <v>0</v>
      </c>
    </row>
    <row r="102" spans="1:14" x14ac:dyDescent="0.25">
      <c r="A102" s="1">
        <v>100</v>
      </c>
      <c r="B102" s="3" t="s">
        <v>378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13">
        <f t="shared" si="1"/>
        <v>0</v>
      </c>
      <c r="N102" s="13">
        <f t="shared" si="1"/>
        <v>0</v>
      </c>
    </row>
    <row r="103" spans="1:14" x14ac:dyDescent="0.25">
      <c r="A103" s="1">
        <v>101</v>
      </c>
      <c r="B103" s="3" t="s">
        <v>379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13">
        <f t="shared" si="1"/>
        <v>0</v>
      </c>
      <c r="N103" s="13">
        <f t="shared" si="1"/>
        <v>0</v>
      </c>
    </row>
    <row r="104" spans="1:14" x14ac:dyDescent="0.25">
      <c r="A104" s="1">
        <v>102</v>
      </c>
      <c r="B104" s="3" t="s">
        <v>380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13">
        <f t="shared" si="1"/>
        <v>0</v>
      </c>
      <c r="N104" s="13">
        <f t="shared" si="1"/>
        <v>0</v>
      </c>
    </row>
    <row r="105" spans="1:14" x14ac:dyDescent="0.25">
      <c r="A105" s="1">
        <v>103</v>
      </c>
      <c r="B105" s="3" t="s">
        <v>381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13">
        <f t="shared" si="1"/>
        <v>0</v>
      </c>
      <c r="N105" s="13">
        <f t="shared" si="1"/>
        <v>0</v>
      </c>
    </row>
    <row r="106" spans="1:14" x14ac:dyDescent="0.25">
      <c r="A106" s="1">
        <v>104</v>
      </c>
      <c r="B106" s="3" t="s">
        <v>382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13">
        <f t="shared" si="1"/>
        <v>0</v>
      </c>
      <c r="N106" s="13">
        <f t="shared" si="1"/>
        <v>0</v>
      </c>
    </row>
    <row r="107" spans="1:14" x14ac:dyDescent="0.25">
      <c r="A107" s="1">
        <v>105</v>
      </c>
      <c r="B107" s="3" t="s">
        <v>383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13">
        <f t="shared" si="1"/>
        <v>0</v>
      </c>
      <c r="N107" s="13">
        <f t="shared" si="1"/>
        <v>0</v>
      </c>
    </row>
    <row r="108" spans="1:14" x14ac:dyDescent="0.25">
      <c r="A108" s="1">
        <v>106</v>
      </c>
      <c r="B108" s="3" t="s">
        <v>384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13">
        <f t="shared" si="1"/>
        <v>0</v>
      </c>
      <c r="N108" s="13">
        <f t="shared" si="1"/>
        <v>0</v>
      </c>
    </row>
    <row r="109" spans="1:14" x14ac:dyDescent="0.25">
      <c r="A109" s="1">
        <v>107</v>
      </c>
      <c r="B109" s="3" t="s">
        <v>385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13">
        <f t="shared" si="1"/>
        <v>0</v>
      </c>
      <c r="N109" s="13">
        <f t="shared" si="1"/>
        <v>0</v>
      </c>
    </row>
    <row r="110" spans="1:14" x14ac:dyDescent="0.25">
      <c r="A110" s="1">
        <v>108</v>
      </c>
      <c r="B110" s="3" t="s">
        <v>386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13">
        <f t="shared" si="1"/>
        <v>0</v>
      </c>
      <c r="N110" s="13">
        <f t="shared" si="1"/>
        <v>0</v>
      </c>
    </row>
    <row r="111" spans="1:14" x14ac:dyDescent="0.25">
      <c r="A111" s="1">
        <v>109</v>
      </c>
      <c r="B111" s="3" t="s">
        <v>387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13">
        <f t="shared" si="1"/>
        <v>0</v>
      </c>
      <c r="N111" s="13">
        <f t="shared" si="1"/>
        <v>0</v>
      </c>
    </row>
    <row r="112" spans="1:14" x14ac:dyDescent="0.25">
      <c r="A112" s="1">
        <v>110</v>
      </c>
      <c r="B112" s="3" t="s">
        <v>388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13">
        <f t="shared" si="1"/>
        <v>0</v>
      </c>
      <c r="N112" s="13">
        <f t="shared" si="1"/>
        <v>0</v>
      </c>
    </row>
    <row r="113" spans="1:14" x14ac:dyDescent="0.25">
      <c r="A113" s="1">
        <v>111</v>
      </c>
      <c r="B113" s="3" t="s">
        <v>389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13">
        <f t="shared" si="1"/>
        <v>0</v>
      </c>
      <c r="N113" s="13">
        <f t="shared" si="1"/>
        <v>0</v>
      </c>
    </row>
    <row r="114" spans="1:14" x14ac:dyDescent="0.25">
      <c r="A114" s="1">
        <v>112</v>
      </c>
      <c r="B114" s="3" t="s">
        <v>390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13">
        <f t="shared" si="1"/>
        <v>0</v>
      </c>
      <c r="N114" s="13">
        <f t="shared" si="1"/>
        <v>0</v>
      </c>
    </row>
    <row r="115" spans="1:14" x14ac:dyDescent="0.25">
      <c r="A115" s="1">
        <v>113</v>
      </c>
      <c r="B115" s="3" t="s">
        <v>391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13">
        <f t="shared" si="1"/>
        <v>0</v>
      </c>
      <c r="N115" s="13">
        <f t="shared" si="1"/>
        <v>0</v>
      </c>
    </row>
    <row r="116" spans="1:14" x14ac:dyDescent="0.25">
      <c r="A116" s="1">
        <v>114</v>
      </c>
      <c r="B116" s="3" t="s">
        <v>392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13">
        <f t="shared" si="1"/>
        <v>0</v>
      </c>
      <c r="N116" s="13">
        <f t="shared" si="1"/>
        <v>0</v>
      </c>
    </row>
    <row r="117" spans="1:14" x14ac:dyDescent="0.25">
      <c r="A117" s="1">
        <v>115</v>
      </c>
      <c r="B117" s="3" t="s">
        <v>393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13">
        <f t="shared" si="1"/>
        <v>0</v>
      </c>
      <c r="N117" s="13">
        <f t="shared" si="1"/>
        <v>0</v>
      </c>
    </row>
    <row r="118" spans="1:14" x14ac:dyDescent="0.25">
      <c r="A118" s="1">
        <v>116</v>
      </c>
      <c r="B118" s="3" t="s">
        <v>394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13">
        <f t="shared" si="1"/>
        <v>0</v>
      </c>
      <c r="N118" s="13">
        <f t="shared" si="1"/>
        <v>0</v>
      </c>
    </row>
    <row r="119" spans="1:14" x14ac:dyDescent="0.25">
      <c r="A119" s="1">
        <v>117</v>
      </c>
      <c r="B119" s="3" t="s">
        <v>395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13">
        <f t="shared" si="1"/>
        <v>0</v>
      </c>
      <c r="N119" s="13">
        <f t="shared" si="1"/>
        <v>0</v>
      </c>
    </row>
    <row r="120" spans="1:14" x14ac:dyDescent="0.25">
      <c r="A120" s="1">
        <v>118</v>
      </c>
      <c r="B120" s="3" t="s">
        <v>396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13">
        <f t="shared" si="1"/>
        <v>0</v>
      </c>
      <c r="N120" s="13">
        <f t="shared" si="1"/>
        <v>0</v>
      </c>
    </row>
    <row r="121" spans="1:14" x14ac:dyDescent="0.25">
      <c r="A121" s="1">
        <v>119</v>
      </c>
      <c r="B121" s="3" t="s">
        <v>397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13">
        <f t="shared" si="1"/>
        <v>0</v>
      </c>
      <c r="N121" s="13">
        <f t="shared" si="1"/>
        <v>0</v>
      </c>
    </row>
    <row r="122" spans="1:14" x14ac:dyDescent="0.25">
      <c r="A122" s="1">
        <v>120</v>
      </c>
      <c r="B122" s="3" t="s">
        <v>398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13">
        <f t="shared" si="1"/>
        <v>0</v>
      </c>
      <c r="N122" s="13">
        <f t="shared" si="1"/>
        <v>0</v>
      </c>
    </row>
    <row r="123" spans="1:14" x14ac:dyDescent="0.25">
      <c r="A123" s="1">
        <v>121</v>
      </c>
      <c r="B123" s="3" t="s">
        <v>399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13">
        <f t="shared" si="1"/>
        <v>0</v>
      </c>
      <c r="N123" s="13">
        <f t="shared" si="1"/>
        <v>0</v>
      </c>
    </row>
    <row r="124" spans="1:14" x14ac:dyDescent="0.25">
      <c r="A124" s="1">
        <v>122</v>
      </c>
      <c r="B124" s="3" t="s">
        <v>400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13">
        <f t="shared" si="1"/>
        <v>0</v>
      </c>
      <c r="N124" s="13">
        <f t="shared" si="1"/>
        <v>0</v>
      </c>
    </row>
    <row r="125" spans="1:14" x14ac:dyDescent="0.25">
      <c r="A125" s="1">
        <v>123</v>
      </c>
      <c r="B125" s="3" t="s">
        <v>401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13">
        <f t="shared" si="1"/>
        <v>0</v>
      </c>
      <c r="N125" s="13">
        <f t="shared" si="1"/>
        <v>0</v>
      </c>
    </row>
    <row r="126" spans="1:14" x14ac:dyDescent="0.25">
      <c r="A126" s="1">
        <v>124</v>
      </c>
      <c r="B126" s="3" t="s">
        <v>402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13">
        <f t="shared" si="1"/>
        <v>0</v>
      </c>
      <c r="N126" s="13">
        <f t="shared" si="1"/>
        <v>0</v>
      </c>
    </row>
    <row r="127" spans="1:14" x14ac:dyDescent="0.25">
      <c r="A127" s="1">
        <v>125</v>
      </c>
      <c r="B127" s="3" t="s">
        <v>403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13">
        <f t="shared" si="1"/>
        <v>0</v>
      </c>
      <c r="N127" s="13">
        <f t="shared" si="1"/>
        <v>0</v>
      </c>
    </row>
    <row r="128" spans="1:14" x14ac:dyDescent="0.25">
      <c r="A128" s="1">
        <v>126</v>
      </c>
      <c r="B128" s="3" t="s">
        <v>404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13">
        <f t="shared" si="1"/>
        <v>0</v>
      </c>
      <c r="N128" s="13">
        <f t="shared" si="1"/>
        <v>0</v>
      </c>
    </row>
    <row r="129" spans="1:14" x14ac:dyDescent="0.25">
      <c r="A129" s="1">
        <v>127</v>
      </c>
      <c r="B129" s="3" t="s">
        <v>405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13">
        <f t="shared" si="1"/>
        <v>0</v>
      </c>
      <c r="N129" s="13">
        <f t="shared" si="1"/>
        <v>0</v>
      </c>
    </row>
    <row r="130" spans="1:14" x14ac:dyDescent="0.25">
      <c r="A130" s="1">
        <v>128</v>
      </c>
      <c r="B130" s="3" t="s">
        <v>406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13">
        <f t="shared" si="1"/>
        <v>0</v>
      </c>
      <c r="N130" s="13">
        <f t="shared" si="1"/>
        <v>0</v>
      </c>
    </row>
    <row r="131" spans="1:14" x14ac:dyDescent="0.25">
      <c r="A131" s="1">
        <v>129</v>
      </c>
      <c r="B131" s="3" t="s">
        <v>407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13">
        <f t="shared" si="1"/>
        <v>0</v>
      </c>
      <c r="N131" s="13">
        <f t="shared" si="1"/>
        <v>0</v>
      </c>
    </row>
    <row r="132" spans="1:14" x14ac:dyDescent="0.25">
      <c r="A132" s="1">
        <v>130</v>
      </c>
      <c r="B132" s="3" t="s">
        <v>107</v>
      </c>
      <c r="C132" s="6">
        <v>650000000</v>
      </c>
      <c r="D132" s="6">
        <v>336599246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13">
        <f t="shared" ref="M132:N195" si="2">K132+I132+G132+E132+C132</f>
        <v>650000000</v>
      </c>
      <c r="N132" s="13">
        <f t="shared" si="2"/>
        <v>336599246</v>
      </c>
    </row>
    <row r="133" spans="1:14" x14ac:dyDescent="0.25">
      <c r="A133" s="1">
        <v>131</v>
      </c>
      <c r="B133" s="3" t="s">
        <v>108</v>
      </c>
      <c r="C133" s="6">
        <v>85000000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13">
        <f t="shared" si="2"/>
        <v>85000000</v>
      </c>
      <c r="N133" s="13">
        <f t="shared" si="2"/>
        <v>0</v>
      </c>
    </row>
    <row r="134" spans="1:14" x14ac:dyDescent="0.25">
      <c r="A134" s="1">
        <v>132</v>
      </c>
      <c r="B134" s="3" t="s">
        <v>109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13">
        <f t="shared" si="2"/>
        <v>0</v>
      </c>
      <c r="N134" s="13">
        <f t="shared" si="2"/>
        <v>0</v>
      </c>
    </row>
    <row r="135" spans="1:14" x14ac:dyDescent="0.25">
      <c r="A135" s="1">
        <v>133</v>
      </c>
      <c r="B135" s="3" t="s">
        <v>110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13">
        <f t="shared" si="2"/>
        <v>0</v>
      </c>
      <c r="N135" s="13">
        <f t="shared" si="2"/>
        <v>0</v>
      </c>
    </row>
    <row r="136" spans="1:14" x14ac:dyDescent="0.25">
      <c r="A136" s="1">
        <v>134</v>
      </c>
      <c r="B136" s="3" t="s">
        <v>111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183404700</v>
      </c>
      <c r="J136" s="6">
        <v>182361775</v>
      </c>
      <c r="K136" s="6">
        <v>0</v>
      </c>
      <c r="L136" s="6">
        <v>0</v>
      </c>
      <c r="M136" s="13">
        <f t="shared" si="2"/>
        <v>183404700</v>
      </c>
      <c r="N136" s="13">
        <f t="shared" si="2"/>
        <v>182361775</v>
      </c>
    </row>
    <row r="137" spans="1:14" x14ac:dyDescent="0.25">
      <c r="A137" s="1">
        <v>135</v>
      </c>
      <c r="B137" s="3" t="s">
        <v>112</v>
      </c>
      <c r="C137" s="6">
        <v>0</v>
      </c>
      <c r="D137" s="6">
        <v>0</v>
      </c>
      <c r="E137" s="6">
        <v>0</v>
      </c>
      <c r="F137" s="6">
        <v>0</v>
      </c>
      <c r="G137" s="6">
        <v>162063000</v>
      </c>
      <c r="H137" s="6">
        <v>162063000</v>
      </c>
      <c r="I137" s="6">
        <v>0</v>
      </c>
      <c r="J137" s="6">
        <v>0</v>
      </c>
      <c r="K137" s="6">
        <v>0</v>
      </c>
      <c r="L137" s="6">
        <v>0</v>
      </c>
      <c r="M137" s="13">
        <f t="shared" si="2"/>
        <v>162063000</v>
      </c>
      <c r="N137" s="13">
        <f t="shared" si="2"/>
        <v>162063000</v>
      </c>
    </row>
    <row r="138" spans="1:14" x14ac:dyDescent="0.25">
      <c r="A138" s="1">
        <v>136</v>
      </c>
      <c r="B138" s="3" t="s">
        <v>113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13">
        <f t="shared" si="2"/>
        <v>0</v>
      </c>
      <c r="N138" s="13">
        <f t="shared" si="2"/>
        <v>0</v>
      </c>
    </row>
    <row r="139" spans="1:14" x14ac:dyDescent="0.25">
      <c r="A139" s="1">
        <v>137</v>
      </c>
      <c r="B139" s="3" t="s">
        <v>114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13">
        <f t="shared" si="2"/>
        <v>0</v>
      </c>
      <c r="N139" s="13">
        <f t="shared" si="2"/>
        <v>0</v>
      </c>
    </row>
    <row r="140" spans="1:14" x14ac:dyDescent="0.25">
      <c r="A140" s="1">
        <v>138</v>
      </c>
      <c r="B140" s="3" t="s">
        <v>115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13">
        <f t="shared" si="2"/>
        <v>0</v>
      </c>
      <c r="N140" s="13">
        <f t="shared" si="2"/>
        <v>0</v>
      </c>
    </row>
    <row r="141" spans="1:14" x14ac:dyDescent="0.25">
      <c r="A141" s="1">
        <v>139</v>
      </c>
      <c r="B141" s="3" t="s">
        <v>116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13">
        <f t="shared" si="2"/>
        <v>0</v>
      </c>
      <c r="N141" s="13">
        <f t="shared" si="2"/>
        <v>0</v>
      </c>
    </row>
    <row r="142" spans="1:14" x14ac:dyDescent="0.25">
      <c r="A142" s="1">
        <v>140</v>
      </c>
      <c r="B142" s="3" t="s">
        <v>117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13">
        <f t="shared" si="2"/>
        <v>0</v>
      </c>
      <c r="N142" s="13">
        <f t="shared" si="2"/>
        <v>0</v>
      </c>
    </row>
    <row r="143" spans="1:14" x14ac:dyDescent="0.25">
      <c r="A143" s="1">
        <v>141</v>
      </c>
      <c r="B143" s="3" t="s">
        <v>118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13">
        <f t="shared" si="2"/>
        <v>0</v>
      </c>
      <c r="N143" s="13">
        <f t="shared" si="2"/>
        <v>0</v>
      </c>
    </row>
    <row r="144" spans="1:14" x14ac:dyDescent="0.25">
      <c r="A144" s="1">
        <v>142</v>
      </c>
      <c r="B144" s="3" t="s">
        <v>119</v>
      </c>
      <c r="C144" s="6">
        <v>0</v>
      </c>
      <c r="D144" s="6">
        <v>0</v>
      </c>
      <c r="E144" s="6">
        <v>0</v>
      </c>
      <c r="F144" s="6">
        <v>0</v>
      </c>
      <c r="G144" s="6">
        <v>163110000</v>
      </c>
      <c r="H144" s="6">
        <v>77521400</v>
      </c>
      <c r="I144" s="6">
        <v>0</v>
      </c>
      <c r="J144" s="6">
        <v>0</v>
      </c>
      <c r="K144" s="6">
        <v>0</v>
      </c>
      <c r="L144" s="6">
        <v>0</v>
      </c>
      <c r="M144" s="13">
        <f t="shared" si="2"/>
        <v>163110000</v>
      </c>
      <c r="N144" s="13">
        <f t="shared" si="2"/>
        <v>77521400</v>
      </c>
    </row>
    <row r="145" spans="1:14" x14ac:dyDescent="0.25">
      <c r="A145" s="1">
        <v>143</v>
      </c>
      <c r="B145" s="3" t="s">
        <v>120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13">
        <f t="shared" si="2"/>
        <v>0</v>
      </c>
      <c r="N145" s="13">
        <f t="shared" si="2"/>
        <v>0</v>
      </c>
    </row>
    <row r="146" spans="1:14" x14ac:dyDescent="0.25">
      <c r="A146" s="1">
        <v>144</v>
      </c>
      <c r="B146" s="3" t="s">
        <v>121</v>
      </c>
      <c r="C146" s="6">
        <v>928474600</v>
      </c>
      <c r="D146" s="6">
        <v>890194644</v>
      </c>
      <c r="E146" s="6">
        <v>0</v>
      </c>
      <c r="F146" s="6">
        <v>0</v>
      </c>
      <c r="G146" s="6">
        <v>2333107400</v>
      </c>
      <c r="H146" s="6">
        <v>249469000</v>
      </c>
      <c r="I146" s="6">
        <v>0</v>
      </c>
      <c r="J146" s="6">
        <v>0</v>
      </c>
      <c r="K146" s="6">
        <v>0</v>
      </c>
      <c r="L146" s="6">
        <v>0</v>
      </c>
      <c r="M146" s="13">
        <f t="shared" si="2"/>
        <v>3261582000</v>
      </c>
      <c r="N146" s="13">
        <f t="shared" si="2"/>
        <v>1139663644</v>
      </c>
    </row>
    <row r="147" spans="1:14" x14ac:dyDescent="0.25">
      <c r="A147" s="1">
        <v>145</v>
      </c>
      <c r="B147" s="3" t="s">
        <v>122</v>
      </c>
      <c r="C147" s="6">
        <v>0</v>
      </c>
      <c r="D147" s="6">
        <v>0</v>
      </c>
      <c r="E147" s="6">
        <v>0</v>
      </c>
      <c r="F147" s="6">
        <v>0</v>
      </c>
      <c r="G147" s="6">
        <v>163110000</v>
      </c>
      <c r="H147" s="6">
        <v>122487538</v>
      </c>
      <c r="I147" s="6">
        <v>0</v>
      </c>
      <c r="J147" s="6">
        <v>0</v>
      </c>
      <c r="K147" s="6">
        <v>0</v>
      </c>
      <c r="L147" s="6">
        <v>0</v>
      </c>
      <c r="M147" s="13">
        <f t="shared" si="2"/>
        <v>163110000</v>
      </c>
      <c r="N147" s="13">
        <f t="shared" si="2"/>
        <v>122487538</v>
      </c>
    </row>
    <row r="148" spans="1:14" x14ac:dyDescent="0.25">
      <c r="A148" s="1">
        <v>146</v>
      </c>
      <c r="B148" s="3" t="s">
        <v>123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13">
        <f t="shared" si="2"/>
        <v>0</v>
      </c>
      <c r="N148" s="13">
        <f t="shared" si="2"/>
        <v>0</v>
      </c>
    </row>
    <row r="149" spans="1:14" x14ac:dyDescent="0.25">
      <c r="A149" s="1">
        <v>147</v>
      </c>
      <c r="B149" s="3" t="s">
        <v>124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13">
        <f t="shared" si="2"/>
        <v>0</v>
      </c>
      <c r="N149" s="13">
        <f t="shared" si="2"/>
        <v>0</v>
      </c>
    </row>
    <row r="150" spans="1:14" x14ac:dyDescent="0.25">
      <c r="A150" s="1">
        <v>148</v>
      </c>
      <c r="B150" s="3" t="s">
        <v>125</v>
      </c>
      <c r="C150" s="6">
        <v>6696100700</v>
      </c>
      <c r="D150" s="6">
        <v>2738638605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13">
        <f t="shared" si="2"/>
        <v>6696100700</v>
      </c>
      <c r="N150" s="13">
        <f t="shared" si="2"/>
        <v>2738638605</v>
      </c>
    </row>
    <row r="151" spans="1:14" x14ac:dyDescent="0.25">
      <c r="A151" s="1">
        <v>149</v>
      </c>
      <c r="B151" s="3" t="s">
        <v>126</v>
      </c>
      <c r="C151" s="6">
        <v>772000000</v>
      </c>
      <c r="D151" s="6">
        <v>744219390</v>
      </c>
      <c r="E151" s="6">
        <v>171084900</v>
      </c>
      <c r="F151" s="6">
        <v>170920815</v>
      </c>
      <c r="G151" s="6">
        <v>2476714000</v>
      </c>
      <c r="H151" s="6">
        <v>2360225576</v>
      </c>
      <c r="I151" s="6">
        <v>0</v>
      </c>
      <c r="J151" s="6">
        <v>0</v>
      </c>
      <c r="K151" s="6">
        <v>0</v>
      </c>
      <c r="L151" s="6">
        <v>0</v>
      </c>
      <c r="M151" s="13">
        <f t="shared" si="2"/>
        <v>3419798900</v>
      </c>
      <c r="N151" s="13">
        <f t="shared" si="2"/>
        <v>3275365781</v>
      </c>
    </row>
    <row r="152" spans="1:14" x14ac:dyDescent="0.25">
      <c r="A152" s="1">
        <v>150</v>
      </c>
      <c r="B152" s="3" t="s">
        <v>127</v>
      </c>
      <c r="C152" s="6">
        <v>132231500</v>
      </c>
      <c r="D152" s="6">
        <v>131581500</v>
      </c>
      <c r="E152" s="6">
        <v>0</v>
      </c>
      <c r="F152" s="6">
        <v>0</v>
      </c>
      <c r="G152" s="6">
        <v>129942500</v>
      </c>
      <c r="H152" s="6">
        <v>129942500</v>
      </c>
      <c r="I152" s="6">
        <v>0</v>
      </c>
      <c r="J152" s="6">
        <v>0</v>
      </c>
      <c r="K152" s="6">
        <v>0</v>
      </c>
      <c r="L152" s="6">
        <v>0</v>
      </c>
      <c r="M152" s="13">
        <f t="shared" si="2"/>
        <v>262174000</v>
      </c>
      <c r="N152" s="13">
        <f t="shared" si="2"/>
        <v>261524000</v>
      </c>
    </row>
    <row r="153" spans="1:14" x14ac:dyDescent="0.25">
      <c r="A153" s="1">
        <v>151</v>
      </c>
      <c r="B153" s="3" t="s">
        <v>128</v>
      </c>
      <c r="C153" s="6">
        <v>150000000</v>
      </c>
      <c r="D153" s="6">
        <v>143295058</v>
      </c>
      <c r="E153" s="6">
        <v>0</v>
      </c>
      <c r="F153" s="6">
        <v>0</v>
      </c>
      <c r="G153" s="6">
        <v>150000000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13">
        <f t="shared" si="2"/>
        <v>300000000</v>
      </c>
      <c r="N153" s="13">
        <f t="shared" si="2"/>
        <v>143295058</v>
      </c>
    </row>
    <row r="154" spans="1:14" x14ac:dyDescent="0.25">
      <c r="A154" s="1">
        <v>152</v>
      </c>
      <c r="B154" s="3" t="s">
        <v>129</v>
      </c>
      <c r="C154" s="6">
        <v>170240251</v>
      </c>
      <c r="D154" s="6">
        <v>166202250</v>
      </c>
      <c r="E154" s="6">
        <v>0</v>
      </c>
      <c r="F154" s="6">
        <v>0</v>
      </c>
      <c r="G154" s="6">
        <v>168500000</v>
      </c>
      <c r="H154" s="6">
        <v>133021500</v>
      </c>
      <c r="I154" s="6">
        <v>0</v>
      </c>
      <c r="J154" s="6">
        <v>0</v>
      </c>
      <c r="K154" s="6">
        <v>0</v>
      </c>
      <c r="L154" s="6">
        <v>0</v>
      </c>
      <c r="M154" s="13">
        <f t="shared" si="2"/>
        <v>338740251</v>
      </c>
      <c r="N154" s="13">
        <f t="shared" si="2"/>
        <v>299223750</v>
      </c>
    </row>
    <row r="155" spans="1:14" x14ac:dyDescent="0.25">
      <c r="A155" s="1">
        <v>153</v>
      </c>
      <c r="B155" s="3" t="s">
        <v>130</v>
      </c>
      <c r="C155" s="6">
        <v>433293852</v>
      </c>
      <c r="D155" s="6">
        <v>429818852</v>
      </c>
      <c r="E155" s="6">
        <v>0</v>
      </c>
      <c r="F155" s="6">
        <v>0</v>
      </c>
      <c r="G155" s="6">
        <v>433293851</v>
      </c>
      <c r="H155" s="6">
        <v>300148000</v>
      </c>
      <c r="I155" s="6">
        <v>0</v>
      </c>
      <c r="J155" s="6">
        <v>0</v>
      </c>
      <c r="K155" s="6">
        <v>0</v>
      </c>
      <c r="L155" s="6">
        <v>0</v>
      </c>
      <c r="M155" s="13">
        <f t="shared" si="2"/>
        <v>866587703</v>
      </c>
      <c r="N155" s="13">
        <f t="shared" si="2"/>
        <v>729966852</v>
      </c>
    </row>
    <row r="156" spans="1:14" x14ac:dyDescent="0.25">
      <c r="A156" s="1">
        <v>154</v>
      </c>
      <c r="B156" s="3" t="s">
        <v>131</v>
      </c>
      <c r="C156" s="6">
        <v>342206000</v>
      </c>
      <c r="D156" s="6">
        <v>292533100</v>
      </c>
      <c r="E156" s="6">
        <v>0</v>
      </c>
      <c r="F156" s="6">
        <v>0</v>
      </c>
      <c r="G156" s="6">
        <v>342206000</v>
      </c>
      <c r="H156" s="6">
        <v>342206000</v>
      </c>
      <c r="I156" s="6">
        <v>0</v>
      </c>
      <c r="J156" s="6">
        <v>0</v>
      </c>
      <c r="K156" s="6">
        <v>0</v>
      </c>
      <c r="L156" s="6">
        <v>0</v>
      </c>
      <c r="M156" s="13">
        <f t="shared" si="2"/>
        <v>684412000</v>
      </c>
      <c r="N156" s="13">
        <f t="shared" si="2"/>
        <v>634739100</v>
      </c>
    </row>
    <row r="157" spans="1:14" x14ac:dyDescent="0.25">
      <c r="A157" s="1">
        <v>155</v>
      </c>
      <c r="B157" s="3" t="s">
        <v>132</v>
      </c>
      <c r="C157" s="6">
        <v>0</v>
      </c>
      <c r="D157" s="6">
        <v>0</v>
      </c>
      <c r="E157" s="6">
        <v>0</v>
      </c>
      <c r="F157" s="6">
        <v>0</v>
      </c>
      <c r="G157" s="6">
        <v>245942000</v>
      </c>
      <c r="H157" s="6">
        <v>243667000</v>
      </c>
      <c r="I157" s="6">
        <v>0</v>
      </c>
      <c r="J157" s="6">
        <v>0</v>
      </c>
      <c r="K157" s="6">
        <v>0</v>
      </c>
      <c r="L157" s="6">
        <v>0</v>
      </c>
      <c r="M157" s="13">
        <f t="shared" si="2"/>
        <v>245942000</v>
      </c>
      <c r="N157" s="13">
        <f t="shared" si="2"/>
        <v>243667000</v>
      </c>
    </row>
    <row r="158" spans="1:14" x14ac:dyDescent="0.25">
      <c r="A158" s="1">
        <v>156</v>
      </c>
      <c r="B158" s="3" t="s">
        <v>133</v>
      </c>
      <c r="C158" s="6">
        <v>128094064</v>
      </c>
      <c r="D158" s="6">
        <v>127619000</v>
      </c>
      <c r="E158" s="6">
        <v>0</v>
      </c>
      <c r="F158" s="6">
        <v>0</v>
      </c>
      <c r="G158" s="6">
        <v>128000000</v>
      </c>
      <c r="H158" s="6">
        <v>127000000</v>
      </c>
      <c r="I158" s="6">
        <v>0</v>
      </c>
      <c r="J158" s="6">
        <v>0</v>
      </c>
      <c r="K158" s="6">
        <v>0</v>
      </c>
      <c r="L158" s="6">
        <v>0</v>
      </c>
      <c r="M158" s="13">
        <f t="shared" si="2"/>
        <v>256094064</v>
      </c>
      <c r="N158" s="13">
        <f t="shared" si="2"/>
        <v>254619000</v>
      </c>
    </row>
    <row r="159" spans="1:14" x14ac:dyDescent="0.25">
      <c r="A159" s="1">
        <v>157</v>
      </c>
      <c r="B159" s="3" t="s">
        <v>134</v>
      </c>
      <c r="C159" s="6">
        <v>260000000</v>
      </c>
      <c r="D159" s="6">
        <v>127109000</v>
      </c>
      <c r="E159" s="6">
        <v>0</v>
      </c>
      <c r="F159" s="6">
        <v>0</v>
      </c>
      <c r="G159" s="6">
        <v>140000000</v>
      </c>
      <c r="H159" s="6">
        <v>129775010</v>
      </c>
      <c r="I159" s="6">
        <v>0</v>
      </c>
      <c r="J159" s="6">
        <v>0</v>
      </c>
      <c r="K159" s="6">
        <v>0</v>
      </c>
      <c r="L159" s="6">
        <v>0</v>
      </c>
      <c r="M159" s="13">
        <f t="shared" si="2"/>
        <v>400000000</v>
      </c>
      <c r="N159" s="13">
        <f t="shared" si="2"/>
        <v>256884010</v>
      </c>
    </row>
    <row r="160" spans="1:14" x14ac:dyDescent="0.25">
      <c r="A160" s="1">
        <v>158</v>
      </c>
      <c r="B160" s="3" t="s">
        <v>135</v>
      </c>
      <c r="C160" s="6">
        <v>155200000</v>
      </c>
      <c r="D160" s="6">
        <v>145642700</v>
      </c>
      <c r="E160" s="6">
        <v>0</v>
      </c>
      <c r="F160" s="6">
        <v>0</v>
      </c>
      <c r="G160" s="6">
        <v>158587000</v>
      </c>
      <c r="H160" s="6">
        <v>157092644</v>
      </c>
      <c r="I160" s="6">
        <v>0</v>
      </c>
      <c r="J160" s="6">
        <v>0</v>
      </c>
      <c r="K160" s="6">
        <v>0</v>
      </c>
      <c r="L160" s="6">
        <v>0</v>
      </c>
      <c r="M160" s="13">
        <f t="shared" si="2"/>
        <v>313787000</v>
      </c>
      <c r="N160" s="13">
        <f t="shared" si="2"/>
        <v>302735344</v>
      </c>
    </row>
    <row r="161" spans="1:14" x14ac:dyDescent="0.25">
      <c r="A161" s="1">
        <v>159</v>
      </c>
      <c r="B161" s="3" t="s">
        <v>136</v>
      </c>
      <c r="C161" s="6">
        <v>233709000</v>
      </c>
      <c r="D161" s="6">
        <v>233709000</v>
      </c>
      <c r="E161" s="6">
        <v>0</v>
      </c>
      <c r="F161" s="6">
        <v>0</v>
      </c>
      <c r="G161" s="6">
        <v>233709500</v>
      </c>
      <c r="H161" s="6">
        <v>233709500</v>
      </c>
      <c r="I161" s="6">
        <v>0</v>
      </c>
      <c r="J161" s="6">
        <v>0</v>
      </c>
      <c r="K161" s="6">
        <v>0</v>
      </c>
      <c r="L161" s="6">
        <v>0</v>
      </c>
      <c r="M161" s="13">
        <f t="shared" si="2"/>
        <v>467418500</v>
      </c>
      <c r="N161" s="13">
        <f t="shared" si="2"/>
        <v>467418500</v>
      </c>
    </row>
    <row r="162" spans="1:14" x14ac:dyDescent="0.25">
      <c r="A162" s="1">
        <v>160</v>
      </c>
      <c r="B162" s="3" t="s">
        <v>137</v>
      </c>
      <c r="C162" s="6">
        <v>244650000</v>
      </c>
      <c r="D162" s="6">
        <v>243530374</v>
      </c>
      <c r="E162" s="6">
        <v>0</v>
      </c>
      <c r="F162" s="6">
        <v>0</v>
      </c>
      <c r="G162" s="6">
        <v>237455500</v>
      </c>
      <c r="H162" s="6">
        <v>237455500</v>
      </c>
      <c r="I162" s="6">
        <v>0</v>
      </c>
      <c r="J162" s="6">
        <v>0</v>
      </c>
      <c r="K162" s="6">
        <v>0</v>
      </c>
      <c r="L162" s="6">
        <v>0</v>
      </c>
      <c r="M162" s="13">
        <f t="shared" si="2"/>
        <v>482105500</v>
      </c>
      <c r="N162" s="13">
        <f t="shared" si="2"/>
        <v>480985874</v>
      </c>
    </row>
    <row r="163" spans="1:14" x14ac:dyDescent="0.25">
      <c r="A163" s="1">
        <v>161</v>
      </c>
      <c r="B163" s="3" t="s">
        <v>138</v>
      </c>
      <c r="C163" s="6">
        <v>331576000</v>
      </c>
      <c r="D163" s="6">
        <v>325119500</v>
      </c>
      <c r="E163" s="6">
        <v>0</v>
      </c>
      <c r="F163" s="6">
        <v>0</v>
      </c>
      <c r="G163" s="6">
        <v>300000000</v>
      </c>
      <c r="H163" s="6">
        <v>300000000</v>
      </c>
      <c r="I163" s="6">
        <v>0</v>
      </c>
      <c r="J163" s="6">
        <v>0</v>
      </c>
      <c r="K163" s="6">
        <v>0</v>
      </c>
      <c r="L163" s="6">
        <v>0</v>
      </c>
      <c r="M163" s="13">
        <f t="shared" si="2"/>
        <v>631576000</v>
      </c>
      <c r="N163" s="13">
        <f t="shared" si="2"/>
        <v>625119500</v>
      </c>
    </row>
    <row r="164" spans="1:14" x14ac:dyDescent="0.25">
      <c r="A164" s="1">
        <v>162</v>
      </c>
      <c r="B164" s="3" t="s">
        <v>139</v>
      </c>
      <c r="C164" s="6">
        <v>0</v>
      </c>
      <c r="D164" s="6">
        <v>0</v>
      </c>
      <c r="E164" s="6">
        <v>0</v>
      </c>
      <c r="F164" s="6">
        <v>0</v>
      </c>
      <c r="G164" s="6">
        <v>234612000</v>
      </c>
      <c r="H164" s="6">
        <v>234612000</v>
      </c>
      <c r="I164" s="6">
        <v>0</v>
      </c>
      <c r="J164" s="6">
        <v>0</v>
      </c>
      <c r="K164" s="6">
        <v>0</v>
      </c>
      <c r="L164" s="6">
        <v>0</v>
      </c>
      <c r="M164" s="13">
        <f t="shared" si="2"/>
        <v>234612000</v>
      </c>
      <c r="N164" s="13">
        <f t="shared" si="2"/>
        <v>234612000</v>
      </c>
    </row>
    <row r="165" spans="1:14" x14ac:dyDescent="0.25">
      <c r="A165" s="1">
        <v>163</v>
      </c>
      <c r="B165" s="3" t="s">
        <v>140</v>
      </c>
      <c r="C165" s="6">
        <v>138500000</v>
      </c>
      <c r="D165" s="6">
        <v>61015000</v>
      </c>
      <c r="E165" s="6">
        <v>0</v>
      </c>
      <c r="F165" s="6">
        <v>0</v>
      </c>
      <c r="G165" s="6">
        <v>138963686</v>
      </c>
      <c r="H165" s="6">
        <v>138716000</v>
      </c>
      <c r="I165" s="6">
        <v>0</v>
      </c>
      <c r="J165" s="6">
        <v>0</v>
      </c>
      <c r="K165" s="6">
        <v>0</v>
      </c>
      <c r="L165" s="6">
        <v>0</v>
      </c>
      <c r="M165" s="13">
        <f t="shared" si="2"/>
        <v>277463686</v>
      </c>
      <c r="N165" s="13">
        <f t="shared" si="2"/>
        <v>199731000</v>
      </c>
    </row>
    <row r="166" spans="1:14" x14ac:dyDescent="0.25">
      <c r="A166" s="1">
        <v>164</v>
      </c>
      <c r="B166" s="3" t="s">
        <v>141</v>
      </c>
      <c r="C166" s="6">
        <v>6137500000</v>
      </c>
      <c r="D166" s="6">
        <v>5967390485</v>
      </c>
      <c r="E166" s="6">
        <v>0</v>
      </c>
      <c r="F166" s="6">
        <v>0</v>
      </c>
      <c r="G166" s="6">
        <v>169927022901</v>
      </c>
      <c r="H166" s="6">
        <v>133626120701</v>
      </c>
      <c r="I166" s="6">
        <v>0</v>
      </c>
      <c r="J166" s="6">
        <v>0</v>
      </c>
      <c r="K166" s="6">
        <v>0</v>
      </c>
      <c r="L166" s="6">
        <v>0</v>
      </c>
      <c r="M166" s="13">
        <f t="shared" si="2"/>
        <v>176064522901</v>
      </c>
      <c r="N166" s="13">
        <f t="shared" si="2"/>
        <v>139593511186</v>
      </c>
    </row>
    <row r="167" spans="1:14" x14ac:dyDescent="0.25">
      <c r="A167" s="1">
        <v>165</v>
      </c>
      <c r="B167" s="3" t="s">
        <v>142</v>
      </c>
      <c r="C167" s="6">
        <v>1947475600</v>
      </c>
      <c r="D167" s="6">
        <v>1827514200</v>
      </c>
      <c r="E167" s="6">
        <v>450000000</v>
      </c>
      <c r="F167" s="6">
        <v>450000000</v>
      </c>
      <c r="G167" s="6">
        <v>10988927400</v>
      </c>
      <c r="H167" s="6">
        <v>10005713186</v>
      </c>
      <c r="I167" s="6">
        <v>200000000</v>
      </c>
      <c r="J167" s="6">
        <v>149069000</v>
      </c>
      <c r="K167" s="6">
        <v>0</v>
      </c>
      <c r="L167" s="6">
        <v>0</v>
      </c>
      <c r="M167" s="13">
        <f t="shared" si="2"/>
        <v>13586403000</v>
      </c>
      <c r="N167" s="13">
        <f t="shared" si="2"/>
        <v>12432296386</v>
      </c>
    </row>
    <row r="168" spans="1:14" x14ac:dyDescent="0.25">
      <c r="A168" s="1">
        <v>166</v>
      </c>
      <c r="B168" s="3" t="s">
        <v>143</v>
      </c>
      <c r="C168" s="6">
        <v>0</v>
      </c>
      <c r="D168" s="6">
        <v>0</v>
      </c>
      <c r="E168" s="6">
        <v>0</v>
      </c>
      <c r="F168" s="6">
        <v>0</v>
      </c>
      <c r="G168" s="6">
        <v>4581835000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13">
        <f t="shared" si="2"/>
        <v>4581835000</v>
      </c>
      <c r="N168" s="13">
        <f t="shared" si="2"/>
        <v>0</v>
      </c>
    </row>
    <row r="169" spans="1:14" x14ac:dyDescent="0.25">
      <c r="A169" s="1">
        <v>167</v>
      </c>
      <c r="B169" s="3" t="s">
        <v>144</v>
      </c>
      <c r="C169" s="6">
        <v>0</v>
      </c>
      <c r="D169" s="6">
        <v>0</v>
      </c>
      <c r="E169" s="6">
        <v>0</v>
      </c>
      <c r="F169" s="6">
        <v>0</v>
      </c>
      <c r="G169" s="6">
        <v>4547401810</v>
      </c>
      <c r="H169" s="6">
        <v>4085891848</v>
      </c>
      <c r="I169" s="6">
        <v>426457000</v>
      </c>
      <c r="J169" s="6">
        <v>421924150</v>
      </c>
      <c r="K169" s="6">
        <v>0</v>
      </c>
      <c r="L169" s="6">
        <v>0</v>
      </c>
      <c r="M169" s="13">
        <f t="shared" si="2"/>
        <v>4973858810</v>
      </c>
      <c r="N169" s="13">
        <f t="shared" si="2"/>
        <v>4507815998</v>
      </c>
    </row>
    <row r="170" spans="1:14" x14ac:dyDescent="0.25">
      <c r="A170" s="1">
        <v>168</v>
      </c>
      <c r="B170" s="3" t="s">
        <v>145</v>
      </c>
      <c r="C170" s="6">
        <v>400000000</v>
      </c>
      <c r="D170" s="6">
        <v>394391750</v>
      </c>
      <c r="E170" s="6">
        <v>0</v>
      </c>
      <c r="F170" s="6">
        <v>0</v>
      </c>
      <c r="G170" s="6">
        <v>4283465000</v>
      </c>
      <c r="H170" s="6">
        <v>3890090750</v>
      </c>
      <c r="I170" s="6">
        <v>100000000</v>
      </c>
      <c r="J170" s="6">
        <v>100000000</v>
      </c>
      <c r="K170" s="6">
        <v>100000000</v>
      </c>
      <c r="L170" s="6">
        <v>100000000</v>
      </c>
      <c r="M170" s="13">
        <f t="shared" si="2"/>
        <v>4883465000</v>
      </c>
      <c r="N170" s="13">
        <f t="shared" si="2"/>
        <v>4484482500</v>
      </c>
    </row>
    <row r="171" spans="1:14" x14ac:dyDescent="0.25">
      <c r="A171" s="1">
        <v>169</v>
      </c>
      <c r="B171" s="3" t="s">
        <v>146</v>
      </c>
      <c r="C171" s="6">
        <v>224423446</v>
      </c>
      <c r="D171" s="6">
        <v>222326000</v>
      </c>
      <c r="E171" s="6">
        <v>0</v>
      </c>
      <c r="F171" s="6">
        <v>0</v>
      </c>
      <c r="G171" s="6">
        <v>5046501650</v>
      </c>
      <c r="H171" s="6">
        <v>5002465310</v>
      </c>
      <c r="I171" s="6">
        <v>0</v>
      </c>
      <c r="J171" s="6">
        <v>0</v>
      </c>
      <c r="K171" s="6">
        <v>0</v>
      </c>
      <c r="L171" s="6">
        <v>0</v>
      </c>
      <c r="M171" s="13">
        <f t="shared" si="2"/>
        <v>5270925096</v>
      </c>
      <c r="N171" s="13">
        <f t="shared" si="2"/>
        <v>5224791310</v>
      </c>
    </row>
    <row r="172" spans="1:14" x14ac:dyDescent="0.25">
      <c r="A172" s="1">
        <v>170</v>
      </c>
      <c r="B172" s="3" t="s">
        <v>147</v>
      </c>
      <c r="C172" s="6">
        <v>0</v>
      </c>
      <c r="D172" s="6">
        <v>0</v>
      </c>
      <c r="E172" s="6">
        <v>0</v>
      </c>
      <c r="F172" s="6">
        <v>0</v>
      </c>
      <c r="G172" s="6">
        <v>6160899557</v>
      </c>
      <c r="H172" s="6">
        <v>6062682685</v>
      </c>
      <c r="I172" s="6">
        <v>0</v>
      </c>
      <c r="J172" s="6">
        <v>0</v>
      </c>
      <c r="K172" s="6">
        <v>0</v>
      </c>
      <c r="L172" s="6">
        <v>0</v>
      </c>
      <c r="M172" s="13">
        <f t="shared" si="2"/>
        <v>6160899557</v>
      </c>
      <c r="N172" s="13">
        <f t="shared" si="2"/>
        <v>6062682685</v>
      </c>
    </row>
    <row r="173" spans="1:14" x14ac:dyDescent="0.25">
      <c r="A173" s="1">
        <v>171</v>
      </c>
      <c r="B173" s="3" t="s">
        <v>148</v>
      </c>
      <c r="C173" s="6">
        <v>5650000000</v>
      </c>
      <c r="D173" s="6">
        <v>5419314590</v>
      </c>
      <c r="E173" s="6">
        <v>400000000</v>
      </c>
      <c r="F173" s="6">
        <v>388111830</v>
      </c>
      <c r="G173" s="6">
        <v>36863359514</v>
      </c>
      <c r="H173" s="6">
        <v>27459000124</v>
      </c>
      <c r="I173" s="6">
        <v>0</v>
      </c>
      <c r="J173" s="6">
        <v>0</v>
      </c>
      <c r="K173" s="6">
        <v>0</v>
      </c>
      <c r="L173" s="6">
        <v>0</v>
      </c>
      <c r="M173" s="13">
        <f t="shared" si="2"/>
        <v>42913359514</v>
      </c>
      <c r="N173" s="13">
        <f t="shared" si="2"/>
        <v>33266426544</v>
      </c>
    </row>
    <row r="174" spans="1:14" x14ac:dyDescent="0.25">
      <c r="A174" s="1">
        <v>172</v>
      </c>
      <c r="B174" s="3" t="s">
        <v>149</v>
      </c>
      <c r="C174" s="6">
        <v>0</v>
      </c>
      <c r="D174" s="6">
        <v>0</v>
      </c>
      <c r="E174" s="6">
        <v>0</v>
      </c>
      <c r="F174" s="6">
        <v>0</v>
      </c>
      <c r="G174" s="6">
        <v>4644332000</v>
      </c>
      <c r="H174" s="6">
        <v>4644332000</v>
      </c>
      <c r="I174" s="6">
        <v>0</v>
      </c>
      <c r="J174" s="6">
        <v>0</v>
      </c>
      <c r="K174" s="6">
        <v>0</v>
      </c>
      <c r="L174" s="6">
        <v>0</v>
      </c>
      <c r="M174" s="13">
        <f t="shared" si="2"/>
        <v>4644332000</v>
      </c>
      <c r="N174" s="13">
        <f t="shared" si="2"/>
        <v>4644332000</v>
      </c>
    </row>
    <row r="175" spans="1:14" x14ac:dyDescent="0.25">
      <c r="A175" s="1">
        <v>173</v>
      </c>
      <c r="B175" s="3" t="s">
        <v>150</v>
      </c>
      <c r="C175" s="6">
        <v>0</v>
      </c>
      <c r="D175" s="6">
        <v>0</v>
      </c>
      <c r="E175" s="6">
        <v>0</v>
      </c>
      <c r="F175" s="6">
        <v>0</v>
      </c>
      <c r="G175" s="6">
        <v>205603898360</v>
      </c>
      <c r="H175" s="6">
        <v>192926227806</v>
      </c>
      <c r="I175" s="6">
        <v>0</v>
      </c>
      <c r="J175" s="6">
        <v>0</v>
      </c>
      <c r="K175" s="6">
        <v>0</v>
      </c>
      <c r="L175" s="6">
        <v>0</v>
      </c>
      <c r="M175" s="13">
        <f t="shared" si="2"/>
        <v>205603898360</v>
      </c>
      <c r="N175" s="13">
        <f t="shared" si="2"/>
        <v>192926227806</v>
      </c>
    </row>
    <row r="176" spans="1:14" x14ac:dyDescent="0.25">
      <c r="A176" s="1">
        <v>174</v>
      </c>
      <c r="B176" s="3" t="s">
        <v>151</v>
      </c>
      <c r="C176" s="6">
        <v>784628000</v>
      </c>
      <c r="D176" s="6">
        <v>767042000</v>
      </c>
      <c r="E176" s="6">
        <v>0</v>
      </c>
      <c r="F176" s="6">
        <v>0</v>
      </c>
      <c r="G176" s="6">
        <v>5204628000</v>
      </c>
      <c r="H176" s="6">
        <v>4663834800</v>
      </c>
      <c r="I176" s="6">
        <v>0</v>
      </c>
      <c r="J176" s="6">
        <v>0</v>
      </c>
      <c r="K176" s="6">
        <v>150000000</v>
      </c>
      <c r="L176" s="6">
        <v>150000000</v>
      </c>
      <c r="M176" s="13">
        <f t="shared" si="2"/>
        <v>6139256000</v>
      </c>
      <c r="N176" s="13">
        <f t="shared" si="2"/>
        <v>5580876800</v>
      </c>
    </row>
    <row r="177" spans="1:14" x14ac:dyDescent="0.25">
      <c r="A177" s="1">
        <v>175</v>
      </c>
      <c r="B177" s="3" t="s">
        <v>152</v>
      </c>
      <c r="C177" s="6">
        <v>1131549117</v>
      </c>
      <c r="D177" s="6">
        <v>1016655000</v>
      </c>
      <c r="E177" s="6">
        <v>0</v>
      </c>
      <c r="F177" s="6">
        <v>0</v>
      </c>
      <c r="G177" s="6">
        <v>7650000000</v>
      </c>
      <c r="H177" s="6">
        <v>7538491231</v>
      </c>
      <c r="I177" s="6">
        <v>0</v>
      </c>
      <c r="J177" s="6">
        <v>0</v>
      </c>
      <c r="K177" s="6">
        <v>0</v>
      </c>
      <c r="L177" s="6">
        <v>0</v>
      </c>
      <c r="M177" s="13">
        <f t="shared" si="2"/>
        <v>8781549117</v>
      </c>
      <c r="N177" s="13">
        <f t="shared" si="2"/>
        <v>8555146231</v>
      </c>
    </row>
    <row r="178" spans="1:14" x14ac:dyDescent="0.25">
      <c r="A178" s="1">
        <v>176</v>
      </c>
      <c r="B178" s="3" t="s">
        <v>153</v>
      </c>
      <c r="C178" s="6">
        <v>0</v>
      </c>
      <c r="D178" s="6">
        <v>0</v>
      </c>
      <c r="E178" s="6">
        <v>0</v>
      </c>
      <c r="F178" s="6">
        <v>0</v>
      </c>
      <c r="G178" s="6">
        <v>4616535000</v>
      </c>
      <c r="H178" s="6">
        <v>3677116340</v>
      </c>
      <c r="I178" s="6">
        <v>0</v>
      </c>
      <c r="J178" s="6">
        <v>0</v>
      </c>
      <c r="K178" s="6">
        <v>0</v>
      </c>
      <c r="L178" s="6">
        <v>0</v>
      </c>
      <c r="M178" s="13">
        <f t="shared" si="2"/>
        <v>4616535000</v>
      </c>
      <c r="N178" s="13">
        <f t="shared" si="2"/>
        <v>3677116340</v>
      </c>
    </row>
    <row r="179" spans="1:14" x14ac:dyDescent="0.25">
      <c r="A179" s="1">
        <v>177</v>
      </c>
      <c r="B179" s="3" t="s">
        <v>154</v>
      </c>
      <c r="C179" s="6">
        <v>635567000</v>
      </c>
      <c r="D179" s="6">
        <v>614401885</v>
      </c>
      <c r="E179" s="6">
        <v>100000000</v>
      </c>
      <c r="F179" s="6">
        <v>99700000</v>
      </c>
      <c r="G179" s="6">
        <v>7900000000</v>
      </c>
      <c r="H179" s="6">
        <v>6248995421</v>
      </c>
      <c r="I179" s="6">
        <v>0</v>
      </c>
      <c r="J179" s="6">
        <v>0</v>
      </c>
      <c r="K179" s="6">
        <v>100000000</v>
      </c>
      <c r="L179" s="6">
        <v>100000000</v>
      </c>
      <c r="M179" s="13">
        <f t="shared" si="2"/>
        <v>8735567000</v>
      </c>
      <c r="N179" s="13">
        <f t="shared" si="2"/>
        <v>7063097306</v>
      </c>
    </row>
    <row r="180" spans="1:14" x14ac:dyDescent="0.25">
      <c r="A180" s="1">
        <v>178</v>
      </c>
      <c r="B180" s="3" t="s">
        <v>155</v>
      </c>
      <c r="C180" s="6">
        <v>0</v>
      </c>
      <c r="D180" s="6">
        <v>0</v>
      </c>
      <c r="E180" s="6">
        <v>0</v>
      </c>
      <c r="F180" s="6">
        <v>0</v>
      </c>
      <c r="G180" s="6">
        <v>4098200210</v>
      </c>
      <c r="H180" s="6">
        <v>3924156150</v>
      </c>
      <c r="I180" s="6">
        <v>0</v>
      </c>
      <c r="J180" s="6">
        <v>0</v>
      </c>
      <c r="K180" s="6">
        <v>226140000</v>
      </c>
      <c r="L180" s="6">
        <v>226140000</v>
      </c>
      <c r="M180" s="13">
        <f t="shared" si="2"/>
        <v>4324340210</v>
      </c>
      <c r="N180" s="13">
        <f t="shared" si="2"/>
        <v>4150296150</v>
      </c>
    </row>
    <row r="181" spans="1:14" x14ac:dyDescent="0.25">
      <c r="A181" s="1">
        <v>179</v>
      </c>
      <c r="B181" s="3" t="s">
        <v>156</v>
      </c>
      <c r="C181" s="6">
        <v>3200523000</v>
      </c>
      <c r="D181" s="6">
        <v>3151836060</v>
      </c>
      <c r="E181" s="6">
        <v>200000000</v>
      </c>
      <c r="F181" s="6">
        <v>198700000</v>
      </c>
      <c r="G181" s="6">
        <v>17746272908</v>
      </c>
      <c r="H181" s="6">
        <v>16343974662</v>
      </c>
      <c r="I181" s="6">
        <v>50000000</v>
      </c>
      <c r="J181" s="6">
        <v>48750000</v>
      </c>
      <c r="K181" s="6">
        <v>100000000</v>
      </c>
      <c r="L181" s="6">
        <v>86660000</v>
      </c>
      <c r="M181" s="13">
        <f t="shared" si="2"/>
        <v>21296795908</v>
      </c>
      <c r="N181" s="13">
        <f t="shared" si="2"/>
        <v>19829920722</v>
      </c>
    </row>
    <row r="182" spans="1:14" x14ac:dyDescent="0.25">
      <c r="A182" s="1">
        <v>180</v>
      </c>
      <c r="B182" s="3" t="s">
        <v>157</v>
      </c>
      <c r="C182" s="6">
        <v>750000000</v>
      </c>
      <c r="D182" s="6">
        <v>699056850</v>
      </c>
      <c r="E182" s="6">
        <v>350000000</v>
      </c>
      <c r="F182" s="6">
        <v>342870000</v>
      </c>
      <c r="G182" s="6">
        <v>3722364842</v>
      </c>
      <c r="H182" s="6">
        <v>3361285250</v>
      </c>
      <c r="I182" s="6">
        <v>300000000</v>
      </c>
      <c r="J182" s="6">
        <v>287315800</v>
      </c>
      <c r="K182" s="6">
        <v>144705000</v>
      </c>
      <c r="L182" s="6">
        <v>143830000</v>
      </c>
      <c r="M182" s="13">
        <f t="shared" si="2"/>
        <v>5267069842</v>
      </c>
      <c r="N182" s="13">
        <f t="shared" si="2"/>
        <v>4834357900</v>
      </c>
    </row>
    <row r="183" spans="1:14" x14ac:dyDescent="0.25">
      <c r="A183" s="1">
        <v>181</v>
      </c>
      <c r="B183" s="3" t="s">
        <v>158</v>
      </c>
      <c r="C183" s="6">
        <v>379999840</v>
      </c>
      <c r="D183" s="6">
        <v>341918936</v>
      </c>
      <c r="E183" s="6">
        <v>0</v>
      </c>
      <c r="F183" s="6">
        <v>0</v>
      </c>
      <c r="G183" s="6">
        <v>3551771312</v>
      </c>
      <c r="H183" s="6">
        <v>3202061170</v>
      </c>
      <c r="I183" s="6">
        <v>380000000</v>
      </c>
      <c r="J183" s="6">
        <v>370749792</v>
      </c>
      <c r="K183" s="6">
        <v>224986848</v>
      </c>
      <c r="L183" s="6">
        <v>187614504</v>
      </c>
      <c r="M183" s="13">
        <f t="shared" si="2"/>
        <v>4536758000</v>
      </c>
      <c r="N183" s="13">
        <f t="shared" si="2"/>
        <v>4102344402</v>
      </c>
    </row>
    <row r="184" spans="1:14" x14ac:dyDescent="0.25">
      <c r="A184" s="1">
        <v>182</v>
      </c>
      <c r="B184" s="3" t="s">
        <v>159</v>
      </c>
      <c r="C184" s="6">
        <v>0</v>
      </c>
      <c r="D184" s="6">
        <v>0</v>
      </c>
      <c r="E184" s="6">
        <v>0</v>
      </c>
      <c r="F184" s="6">
        <v>0</v>
      </c>
      <c r="G184" s="6">
        <v>4605866000</v>
      </c>
      <c r="H184" s="6">
        <v>4534960200</v>
      </c>
      <c r="I184" s="6">
        <v>0</v>
      </c>
      <c r="J184" s="6">
        <v>0</v>
      </c>
      <c r="K184" s="6">
        <v>0</v>
      </c>
      <c r="L184" s="6">
        <v>0</v>
      </c>
      <c r="M184" s="13">
        <f t="shared" si="2"/>
        <v>4605866000</v>
      </c>
      <c r="N184" s="13">
        <f t="shared" si="2"/>
        <v>4534960200</v>
      </c>
    </row>
    <row r="185" spans="1:14" x14ac:dyDescent="0.25">
      <c r="A185" s="1">
        <v>183</v>
      </c>
      <c r="B185" s="3" t="s">
        <v>160</v>
      </c>
      <c r="C185" s="6">
        <v>0</v>
      </c>
      <c r="D185" s="6">
        <v>0</v>
      </c>
      <c r="E185" s="6">
        <v>0</v>
      </c>
      <c r="F185" s="6">
        <v>0</v>
      </c>
      <c r="G185" s="6">
        <v>7822560983</v>
      </c>
      <c r="H185" s="6">
        <v>7478265869</v>
      </c>
      <c r="I185" s="6">
        <v>0</v>
      </c>
      <c r="J185" s="6">
        <v>0</v>
      </c>
      <c r="K185" s="6">
        <v>173215000</v>
      </c>
      <c r="L185" s="6">
        <v>169595000</v>
      </c>
      <c r="M185" s="13">
        <f t="shared" si="2"/>
        <v>7995775983</v>
      </c>
      <c r="N185" s="13">
        <f t="shared" si="2"/>
        <v>7647860869</v>
      </c>
    </row>
    <row r="186" spans="1:14" x14ac:dyDescent="0.25">
      <c r="A186" s="1">
        <v>184</v>
      </c>
      <c r="B186" s="3" t="s">
        <v>161</v>
      </c>
      <c r="C186" s="6">
        <v>0</v>
      </c>
      <c r="D186" s="6">
        <v>0</v>
      </c>
      <c r="E186" s="6">
        <v>0</v>
      </c>
      <c r="F186" s="6">
        <v>0</v>
      </c>
      <c r="G186" s="6">
        <v>4299838000</v>
      </c>
      <c r="H186" s="6">
        <v>3996929307</v>
      </c>
      <c r="I186" s="6">
        <v>0</v>
      </c>
      <c r="J186" s="6">
        <v>0</v>
      </c>
      <c r="K186" s="6">
        <v>0</v>
      </c>
      <c r="L186" s="6">
        <v>0</v>
      </c>
      <c r="M186" s="13">
        <f t="shared" si="2"/>
        <v>4299838000</v>
      </c>
      <c r="N186" s="13">
        <f t="shared" si="2"/>
        <v>3996929307</v>
      </c>
    </row>
    <row r="187" spans="1:14" x14ac:dyDescent="0.25">
      <c r="A187" s="1">
        <v>185</v>
      </c>
      <c r="B187" s="3" t="s">
        <v>162</v>
      </c>
      <c r="C187" s="6">
        <v>0</v>
      </c>
      <c r="D187" s="6">
        <v>0</v>
      </c>
      <c r="E187" s="6">
        <v>0</v>
      </c>
      <c r="F187" s="6">
        <v>0</v>
      </c>
      <c r="G187" s="6">
        <v>3000000000</v>
      </c>
      <c r="H187" s="6">
        <v>3000000000</v>
      </c>
      <c r="I187" s="6">
        <v>0</v>
      </c>
      <c r="J187" s="6">
        <v>0</v>
      </c>
      <c r="K187" s="6">
        <v>0</v>
      </c>
      <c r="L187" s="6">
        <v>0</v>
      </c>
      <c r="M187" s="13">
        <f t="shared" si="2"/>
        <v>3000000000</v>
      </c>
      <c r="N187" s="13">
        <f t="shared" si="2"/>
        <v>3000000000</v>
      </c>
    </row>
    <row r="188" spans="1:14" x14ac:dyDescent="0.25">
      <c r="A188" s="1">
        <v>186</v>
      </c>
      <c r="B188" s="3" t="s">
        <v>163</v>
      </c>
      <c r="C188" s="6">
        <v>0</v>
      </c>
      <c r="D188" s="6">
        <v>0</v>
      </c>
      <c r="E188" s="6">
        <v>0</v>
      </c>
      <c r="F188" s="6">
        <v>0</v>
      </c>
      <c r="G188" s="6">
        <v>4489147000</v>
      </c>
      <c r="H188" s="6">
        <v>4106450164</v>
      </c>
      <c r="I188" s="6">
        <v>100000000</v>
      </c>
      <c r="J188" s="6">
        <v>71269300</v>
      </c>
      <c r="K188" s="6">
        <v>0</v>
      </c>
      <c r="L188" s="6">
        <v>0</v>
      </c>
      <c r="M188" s="13">
        <f t="shared" si="2"/>
        <v>4589147000</v>
      </c>
      <c r="N188" s="13">
        <f t="shared" si="2"/>
        <v>4177719464</v>
      </c>
    </row>
    <row r="189" spans="1:14" x14ac:dyDescent="0.25">
      <c r="A189" s="1">
        <v>187</v>
      </c>
      <c r="B189" s="3" t="s">
        <v>164</v>
      </c>
      <c r="C189" s="6">
        <v>0</v>
      </c>
      <c r="D189" s="6">
        <v>0</v>
      </c>
      <c r="E189" s="6">
        <v>0</v>
      </c>
      <c r="F189" s="6">
        <v>0</v>
      </c>
      <c r="G189" s="6">
        <v>4560027000</v>
      </c>
      <c r="H189" s="6">
        <v>3509898444</v>
      </c>
      <c r="I189" s="6">
        <v>0</v>
      </c>
      <c r="J189" s="6">
        <v>0</v>
      </c>
      <c r="K189" s="6">
        <v>0</v>
      </c>
      <c r="L189" s="6">
        <v>0</v>
      </c>
      <c r="M189" s="13">
        <f t="shared" si="2"/>
        <v>4560027000</v>
      </c>
      <c r="N189" s="13">
        <f t="shared" si="2"/>
        <v>3509898444</v>
      </c>
    </row>
    <row r="190" spans="1:14" x14ac:dyDescent="0.25">
      <c r="A190" s="1">
        <v>188</v>
      </c>
      <c r="B190" s="3" t="s">
        <v>165</v>
      </c>
      <c r="C190" s="6">
        <v>0</v>
      </c>
      <c r="D190" s="6">
        <v>0</v>
      </c>
      <c r="E190" s="6">
        <v>0</v>
      </c>
      <c r="F190" s="6">
        <v>0</v>
      </c>
      <c r="G190" s="6">
        <v>4280959000</v>
      </c>
      <c r="H190" s="6">
        <v>4222533500</v>
      </c>
      <c r="I190" s="6">
        <v>0</v>
      </c>
      <c r="J190" s="6">
        <v>0</v>
      </c>
      <c r="K190" s="6">
        <v>0</v>
      </c>
      <c r="L190" s="6">
        <v>0</v>
      </c>
      <c r="M190" s="13">
        <f t="shared" si="2"/>
        <v>4280959000</v>
      </c>
      <c r="N190" s="13">
        <f t="shared" si="2"/>
        <v>4222533500</v>
      </c>
    </row>
    <row r="191" spans="1:14" x14ac:dyDescent="0.25">
      <c r="A191" s="1">
        <v>189</v>
      </c>
      <c r="B191" s="3" t="s">
        <v>166</v>
      </c>
      <c r="C191" s="6">
        <v>0</v>
      </c>
      <c r="D191" s="6">
        <v>0</v>
      </c>
      <c r="E191" s="6">
        <v>0</v>
      </c>
      <c r="F191" s="6">
        <v>0</v>
      </c>
      <c r="G191" s="6">
        <v>1901614038</v>
      </c>
      <c r="H191" s="6">
        <v>1901614038</v>
      </c>
      <c r="I191" s="6">
        <v>0</v>
      </c>
      <c r="J191" s="6">
        <v>0</v>
      </c>
      <c r="K191" s="6">
        <v>0</v>
      </c>
      <c r="L191" s="6">
        <v>0</v>
      </c>
      <c r="M191" s="13">
        <f t="shared" si="2"/>
        <v>1901614038</v>
      </c>
      <c r="N191" s="13">
        <f t="shared" si="2"/>
        <v>1901614038</v>
      </c>
    </row>
    <row r="192" spans="1:14" x14ac:dyDescent="0.25">
      <c r="A192" s="1">
        <v>190</v>
      </c>
      <c r="B192" s="3" t="s">
        <v>167</v>
      </c>
      <c r="C192" s="6">
        <v>2114801500</v>
      </c>
      <c r="D192" s="6">
        <v>2015962256</v>
      </c>
      <c r="E192" s="6">
        <v>0</v>
      </c>
      <c r="F192" s="6">
        <v>0</v>
      </c>
      <c r="G192" s="6">
        <v>3353461049</v>
      </c>
      <c r="H192" s="6">
        <v>2871084500</v>
      </c>
      <c r="I192" s="6">
        <v>0</v>
      </c>
      <c r="J192" s="6">
        <v>0</v>
      </c>
      <c r="K192" s="6">
        <v>0</v>
      </c>
      <c r="L192" s="6">
        <v>0</v>
      </c>
      <c r="M192" s="13">
        <f t="shared" si="2"/>
        <v>5468262549</v>
      </c>
      <c r="N192" s="13">
        <f t="shared" si="2"/>
        <v>4887046756</v>
      </c>
    </row>
    <row r="193" spans="1:14" x14ac:dyDescent="0.25">
      <c r="A193" s="1">
        <v>191</v>
      </c>
      <c r="B193" s="3" t="s">
        <v>168</v>
      </c>
      <c r="C193" s="6">
        <v>1107575900</v>
      </c>
      <c r="D193" s="6">
        <v>1085729444</v>
      </c>
      <c r="E193" s="6">
        <v>0</v>
      </c>
      <c r="F193" s="6">
        <v>0</v>
      </c>
      <c r="G193" s="6">
        <v>3566799663</v>
      </c>
      <c r="H193" s="6">
        <v>3564056421</v>
      </c>
      <c r="I193" s="6">
        <v>0</v>
      </c>
      <c r="J193" s="6">
        <v>0</v>
      </c>
      <c r="K193" s="6">
        <v>305850000</v>
      </c>
      <c r="L193" s="6">
        <v>300299000</v>
      </c>
      <c r="M193" s="13">
        <f t="shared" si="2"/>
        <v>4980225563</v>
      </c>
      <c r="N193" s="13">
        <f t="shared" si="2"/>
        <v>4950084865</v>
      </c>
    </row>
    <row r="194" spans="1:14" x14ac:dyDescent="0.25">
      <c r="A194" s="1">
        <v>192</v>
      </c>
      <c r="B194" s="3" t="s">
        <v>169</v>
      </c>
      <c r="C194" s="6">
        <v>54904212000</v>
      </c>
      <c r="D194" s="6">
        <v>43931956428</v>
      </c>
      <c r="E194" s="6">
        <v>5570000000</v>
      </c>
      <c r="F194" s="6">
        <v>5426320094</v>
      </c>
      <c r="G194" s="6">
        <v>227380337000</v>
      </c>
      <c r="H194" s="6">
        <v>161107968954</v>
      </c>
      <c r="I194" s="6">
        <v>2952602000</v>
      </c>
      <c r="J194" s="6">
        <v>2841579389</v>
      </c>
      <c r="K194" s="6">
        <v>587398000</v>
      </c>
      <c r="L194" s="6">
        <v>587133500</v>
      </c>
      <c r="M194" s="13">
        <f t="shared" si="2"/>
        <v>291394549000</v>
      </c>
      <c r="N194" s="13">
        <f t="shared" si="2"/>
        <v>213894958365</v>
      </c>
    </row>
    <row r="195" spans="1:14" x14ac:dyDescent="0.25">
      <c r="A195" s="1">
        <v>193</v>
      </c>
      <c r="B195" s="3" t="s">
        <v>170</v>
      </c>
      <c r="C195" s="6">
        <v>630840000</v>
      </c>
      <c r="D195" s="6">
        <v>518359350</v>
      </c>
      <c r="E195" s="6">
        <v>150000000</v>
      </c>
      <c r="F195" s="6">
        <v>112690250</v>
      </c>
      <c r="G195" s="6">
        <v>5450000000</v>
      </c>
      <c r="H195" s="6">
        <v>5365554644</v>
      </c>
      <c r="I195" s="6">
        <v>100000000</v>
      </c>
      <c r="J195" s="6">
        <v>98146816</v>
      </c>
      <c r="K195" s="6">
        <v>80000000</v>
      </c>
      <c r="L195" s="6">
        <v>78348612</v>
      </c>
      <c r="M195" s="13">
        <f t="shared" si="2"/>
        <v>6410840000</v>
      </c>
      <c r="N195" s="13">
        <f t="shared" si="2"/>
        <v>6173099672</v>
      </c>
    </row>
    <row r="196" spans="1:14" x14ac:dyDescent="0.25">
      <c r="A196" s="1">
        <v>194</v>
      </c>
      <c r="B196" s="3" t="s">
        <v>171</v>
      </c>
      <c r="C196" s="6">
        <v>250000000</v>
      </c>
      <c r="D196" s="6">
        <v>212049305</v>
      </c>
      <c r="E196" s="6">
        <v>0</v>
      </c>
      <c r="F196" s="6">
        <v>0</v>
      </c>
      <c r="G196" s="6">
        <v>5649612724</v>
      </c>
      <c r="H196" s="6">
        <v>5508864838</v>
      </c>
      <c r="I196" s="6">
        <v>767217000</v>
      </c>
      <c r="J196" s="6">
        <v>727823496</v>
      </c>
      <c r="K196" s="6">
        <v>200000000</v>
      </c>
      <c r="L196" s="6">
        <v>153386863</v>
      </c>
      <c r="M196" s="13">
        <f t="shared" ref="M196:N259" si="3">K196+I196+G196+E196+C196</f>
        <v>6866829724</v>
      </c>
      <c r="N196" s="13">
        <f t="shared" si="3"/>
        <v>6602124502</v>
      </c>
    </row>
    <row r="197" spans="1:14" x14ac:dyDescent="0.25">
      <c r="A197" s="1">
        <v>195</v>
      </c>
      <c r="B197" s="3" t="s">
        <v>172</v>
      </c>
      <c r="C197" s="6">
        <v>200000000</v>
      </c>
      <c r="D197" s="6">
        <v>192598000</v>
      </c>
      <c r="E197" s="6">
        <v>0</v>
      </c>
      <c r="F197" s="6">
        <v>0</v>
      </c>
      <c r="G197" s="6">
        <v>7856731573</v>
      </c>
      <c r="H197" s="6">
        <v>7042413006</v>
      </c>
      <c r="I197" s="6">
        <v>900000000</v>
      </c>
      <c r="J197" s="6">
        <v>877504720</v>
      </c>
      <c r="K197" s="6">
        <v>210000000</v>
      </c>
      <c r="L197" s="6">
        <v>203764650</v>
      </c>
      <c r="M197" s="13">
        <f t="shared" si="3"/>
        <v>9166731573</v>
      </c>
      <c r="N197" s="13">
        <f t="shared" si="3"/>
        <v>8316280376</v>
      </c>
    </row>
    <row r="198" spans="1:14" x14ac:dyDescent="0.25">
      <c r="A198" s="1">
        <v>196</v>
      </c>
      <c r="B198" s="3" t="s">
        <v>173</v>
      </c>
      <c r="C198" s="6">
        <v>1000000000</v>
      </c>
      <c r="D198" s="6">
        <v>977985111</v>
      </c>
      <c r="E198" s="6">
        <v>110000000</v>
      </c>
      <c r="F198" s="6">
        <v>109650000</v>
      </c>
      <c r="G198" s="6">
        <v>6870000000</v>
      </c>
      <c r="H198" s="6">
        <v>6404444190</v>
      </c>
      <c r="I198" s="6">
        <v>550000000</v>
      </c>
      <c r="J198" s="6">
        <v>513539700</v>
      </c>
      <c r="K198" s="6">
        <v>300000000</v>
      </c>
      <c r="L198" s="6">
        <v>296945000</v>
      </c>
      <c r="M198" s="13">
        <f t="shared" si="3"/>
        <v>8830000000</v>
      </c>
      <c r="N198" s="13">
        <f t="shared" si="3"/>
        <v>8302564001</v>
      </c>
    </row>
    <row r="199" spans="1:14" x14ac:dyDescent="0.25">
      <c r="A199" s="1">
        <v>197</v>
      </c>
      <c r="B199" s="3" t="s">
        <v>174</v>
      </c>
      <c r="C199" s="6">
        <v>750000000</v>
      </c>
      <c r="D199" s="6">
        <v>704932463</v>
      </c>
      <c r="E199" s="6">
        <v>90631300</v>
      </c>
      <c r="F199" s="6">
        <v>88808990</v>
      </c>
      <c r="G199" s="6">
        <v>17569370700</v>
      </c>
      <c r="H199" s="6">
        <v>17369290889</v>
      </c>
      <c r="I199" s="6">
        <v>180000000</v>
      </c>
      <c r="J199" s="6">
        <v>173178710</v>
      </c>
      <c r="K199" s="6">
        <v>50000000</v>
      </c>
      <c r="L199" s="6">
        <v>49885918</v>
      </c>
      <c r="M199" s="13">
        <f t="shared" si="3"/>
        <v>18640002000</v>
      </c>
      <c r="N199" s="13">
        <f t="shared" si="3"/>
        <v>18386096970</v>
      </c>
    </row>
    <row r="200" spans="1:14" x14ac:dyDescent="0.25">
      <c r="A200" s="1">
        <v>198</v>
      </c>
      <c r="B200" s="3" t="s">
        <v>175</v>
      </c>
      <c r="C200" s="6">
        <v>0</v>
      </c>
      <c r="D200" s="6">
        <v>0</v>
      </c>
      <c r="E200" s="6">
        <v>70000000</v>
      </c>
      <c r="F200" s="6">
        <v>52325634</v>
      </c>
      <c r="G200" s="6">
        <v>6601642000</v>
      </c>
      <c r="H200" s="6">
        <v>5807571841</v>
      </c>
      <c r="I200" s="6">
        <v>364134000</v>
      </c>
      <c r="J200" s="6">
        <v>352076782</v>
      </c>
      <c r="K200" s="6">
        <v>150000000</v>
      </c>
      <c r="L200" s="6">
        <v>148475000</v>
      </c>
      <c r="M200" s="13">
        <f t="shared" si="3"/>
        <v>7185776000</v>
      </c>
      <c r="N200" s="13">
        <f t="shared" si="3"/>
        <v>6360449257</v>
      </c>
    </row>
    <row r="201" spans="1:14" x14ac:dyDescent="0.25">
      <c r="A201" s="1">
        <v>199</v>
      </c>
      <c r="B201" s="3" t="s">
        <v>176</v>
      </c>
      <c r="C201" s="6">
        <v>75000000</v>
      </c>
      <c r="D201" s="6">
        <v>72907600</v>
      </c>
      <c r="E201" s="6">
        <v>0</v>
      </c>
      <c r="F201" s="6">
        <v>0</v>
      </c>
      <c r="G201" s="6">
        <v>7048978000</v>
      </c>
      <c r="H201" s="6">
        <v>4811086242</v>
      </c>
      <c r="I201" s="6">
        <v>550000000</v>
      </c>
      <c r="J201" s="6">
        <v>541111000</v>
      </c>
      <c r="K201" s="6">
        <v>77500000</v>
      </c>
      <c r="L201" s="6">
        <v>68912819</v>
      </c>
      <c r="M201" s="13">
        <f t="shared" si="3"/>
        <v>7751478000</v>
      </c>
      <c r="N201" s="13">
        <f t="shared" si="3"/>
        <v>5494017661</v>
      </c>
    </row>
    <row r="202" spans="1:14" x14ac:dyDescent="0.25">
      <c r="A202" s="1">
        <v>200</v>
      </c>
      <c r="B202" s="3" t="s">
        <v>177</v>
      </c>
      <c r="C202" s="6">
        <v>1451000000</v>
      </c>
      <c r="D202" s="6">
        <v>1444567150</v>
      </c>
      <c r="E202" s="6">
        <v>40000000</v>
      </c>
      <c r="F202" s="6">
        <v>39674000</v>
      </c>
      <c r="G202" s="6">
        <v>14060907853</v>
      </c>
      <c r="H202" s="6">
        <v>13712298462</v>
      </c>
      <c r="I202" s="6">
        <v>115000000</v>
      </c>
      <c r="J202" s="6">
        <v>115000000</v>
      </c>
      <c r="K202" s="6">
        <v>250000000</v>
      </c>
      <c r="L202" s="6">
        <v>249860000</v>
      </c>
      <c r="M202" s="13">
        <f t="shared" si="3"/>
        <v>15916907853</v>
      </c>
      <c r="N202" s="13">
        <f t="shared" si="3"/>
        <v>15561399612</v>
      </c>
    </row>
    <row r="203" spans="1:14" x14ac:dyDescent="0.25">
      <c r="A203" s="1">
        <v>201</v>
      </c>
      <c r="B203" s="3" t="s">
        <v>178</v>
      </c>
      <c r="C203" s="6">
        <v>500000000</v>
      </c>
      <c r="D203" s="6">
        <v>487925400</v>
      </c>
      <c r="E203" s="6">
        <v>55500000</v>
      </c>
      <c r="F203" s="6">
        <v>55500000</v>
      </c>
      <c r="G203" s="6">
        <v>8636265000</v>
      </c>
      <c r="H203" s="6">
        <v>8561424355</v>
      </c>
      <c r="I203" s="6">
        <v>100000000</v>
      </c>
      <c r="J203" s="6">
        <v>96003000</v>
      </c>
      <c r="K203" s="6">
        <v>150000000</v>
      </c>
      <c r="L203" s="6">
        <v>149700000</v>
      </c>
      <c r="M203" s="13">
        <f t="shared" si="3"/>
        <v>9441765000</v>
      </c>
      <c r="N203" s="13">
        <f t="shared" si="3"/>
        <v>9350552755</v>
      </c>
    </row>
    <row r="204" spans="1:14" x14ac:dyDescent="0.25">
      <c r="A204" s="1">
        <v>202</v>
      </c>
      <c r="B204" s="3" t="s">
        <v>179</v>
      </c>
      <c r="C204" s="6">
        <v>0</v>
      </c>
      <c r="D204" s="6">
        <v>0</v>
      </c>
      <c r="E204" s="6">
        <v>200000000</v>
      </c>
      <c r="F204" s="6">
        <v>177967195</v>
      </c>
      <c r="G204" s="6">
        <v>6252027000</v>
      </c>
      <c r="H204" s="6">
        <v>6104341484</v>
      </c>
      <c r="I204" s="6">
        <v>170000000</v>
      </c>
      <c r="J204" s="6">
        <v>164271187</v>
      </c>
      <c r="K204" s="6">
        <v>90000000</v>
      </c>
      <c r="L204" s="6">
        <v>88057250</v>
      </c>
      <c r="M204" s="13">
        <f t="shared" si="3"/>
        <v>6712027000</v>
      </c>
      <c r="N204" s="13">
        <f t="shared" si="3"/>
        <v>6534637116</v>
      </c>
    </row>
    <row r="205" spans="1:14" x14ac:dyDescent="0.25">
      <c r="A205" s="1">
        <v>203</v>
      </c>
      <c r="B205" s="3" t="s">
        <v>180</v>
      </c>
      <c r="C205" s="6">
        <v>638856000</v>
      </c>
      <c r="D205" s="6">
        <v>623825000</v>
      </c>
      <c r="E205" s="6">
        <v>70000000</v>
      </c>
      <c r="F205" s="6">
        <v>70000000</v>
      </c>
      <c r="G205" s="6">
        <v>11211054000</v>
      </c>
      <c r="H205" s="6">
        <v>9940295758</v>
      </c>
      <c r="I205" s="6">
        <v>375000000</v>
      </c>
      <c r="J205" s="6">
        <v>345353064</v>
      </c>
      <c r="K205" s="6">
        <v>100000000</v>
      </c>
      <c r="L205" s="6">
        <v>99975000</v>
      </c>
      <c r="M205" s="13">
        <f t="shared" si="3"/>
        <v>12394910000</v>
      </c>
      <c r="N205" s="13">
        <f t="shared" si="3"/>
        <v>11079448822</v>
      </c>
    </row>
    <row r="206" spans="1:14" x14ac:dyDescent="0.25">
      <c r="A206" s="1">
        <v>204</v>
      </c>
      <c r="B206" s="3" t="s">
        <v>181</v>
      </c>
      <c r="C206" s="6">
        <v>999070000</v>
      </c>
      <c r="D206" s="6">
        <v>942200000</v>
      </c>
      <c r="E206" s="6">
        <v>80000000</v>
      </c>
      <c r="F206" s="6">
        <v>76234200</v>
      </c>
      <c r="G206" s="6">
        <v>7081352558</v>
      </c>
      <c r="H206" s="6">
        <v>6207648232</v>
      </c>
      <c r="I206" s="6">
        <v>20000000</v>
      </c>
      <c r="J206" s="6">
        <v>19633035</v>
      </c>
      <c r="K206" s="6">
        <v>50000000</v>
      </c>
      <c r="L206" s="6">
        <v>49979755</v>
      </c>
      <c r="M206" s="13">
        <f t="shared" si="3"/>
        <v>8230422558</v>
      </c>
      <c r="N206" s="13">
        <f t="shared" si="3"/>
        <v>7295695222</v>
      </c>
    </row>
    <row r="207" spans="1:14" x14ac:dyDescent="0.25">
      <c r="A207" s="1">
        <v>205</v>
      </c>
      <c r="B207" s="3" t="s">
        <v>182</v>
      </c>
      <c r="C207" s="6">
        <v>102206787</v>
      </c>
      <c r="D207" s="6">
        <v>83596531</v>
      </c>
      <c r="E207" s="6">
        <v>100000000</v>
      </c>
      <c r="F207" s="6">
        <v>85692545</v>
      </c>
      <c r="G207" s="6">
        <v>19191000000</v>
      </c>
      <c r="H207" s="6">
        <v>16990386979</v>
      </c>
      <c r="I207" s="6">
        <v>350000000</v>
      </c>
      <c r="J207" s="6">
        <v>335785483</v>
      </c>
      <c r="K207" s="6">
        <v>168000000</v>
      </c>
      <c r="L207" s="6">
        <v>166900000</v>
      </c>
      <c r="M207" s="13">
        <f t="shared" si="3"/>
        <v>19911206787</v>
      </c>
      <c r="N207" s="13">
        <f t="shared" si="3"/>
        <v>17662361538</v>
      </c>
    </row>
    <row r="208" spans="1:14" x14ac:dyDescent="0.25">
      <c r="A208" s="1">
        <v>206</v>
      </c>
      <c r="B208" s="3" t="s">
        <v>183</v>
      </c>
      <c r="C208" s="6">
        <v>2950000000</v>
      </c>
      <c r="D208" s="6">
        <v>2273127450</v>
      </c>
      <c r="E208" s="6">
        <v>100000000</v>
      </c>
      <c r="F208" s="6">
        <v>93207000</v>
      </c>
      <c r="G208" s="6">
        <v>14501307531</v>
      </c>
      <c r="H208" s="6">
        <v>12028810928</v>
      </c>
      <c r="I208" s="6">
        <v>150000000</v>
      </c>
      <c r="J208" s="6">
        <v>128834000</v>
      </c>
      <c r="K208" s="6">
        <v>100000000</v>
      </c>
      <c r="L208" s="6">
        <v>90611050</v>
      </c>
      <c r="M208" s="13">
        <f t="shared" si="3"/>
        <v>17801307531</v>
      </c>
      <c r="N208" s="13">
        <f t="shared" si="3"/>
        <v>14614590428</v>
      </c>
    </row>
    <row r="209" spans="1:14" x14ac:dyDescent="0.25">
      <c r="A209" s="1">
        <v>207</v>
      </c>
      <c r="B209" s="3" t="s">
        <v>184</v>
      </c>
      <c r="C209" s="6">
        <v>0</v>
      </c>
      <c r="D209" s="6">
        <v>0</v>
      </c>
      <c r="E209" s="6">
        <v>731987500</v>
      </c>
      <c r="F209" s="6">
        <v>611326375</v>
      </c>
      <c r="G209" s="6">
        <v>171064634500</v>
      </c>
      <c r="H209" s="6">
        <v>114883545414</v>
      </c>
      <c r="I209" s="6">
        <v>200000000</v>
      </c>
      <c r="J209" s="6">
        <v>174645005</v>
      </c>
      <c r="K209" s="6">
        <v>200000000</v>
      </c>
      <c r="L209" s="6">
        <v>198283200</v>
      </c>
      <c r="M209" s="13">
        <f t="shared" si="3"/>
        <v>172196622000</v>
      </c>
      <c r="N209" s="13">
        <f t="shared" si="3"/>
        <v>115867799994</v>
      </c>
    </row>
    <row r="210" spans="1:14" x14ac:dyDescent="0.25">
      <c r="A210" s="1">
        <v>208</v>
      </c>
      <c r="B210" s="3" t="s">
        <v>185</v>
      </c>
      <c r="C210" s="6">
        <v>840501850</v>
      </c>
      <c r="D210" s="6">
        <v>694094015</v>
      </c>
      <c r="E210" s="6">
        <v>0</v>
      </c>
      <c r="F210" s="6">
        <v>0</v>
      </c>
      <c r="G210" s="6">
        <v>12975282000</v>
      </c>
      <c r="H210" s="6">
        <v>9873429044</v>
      </c>
      <c r="I210" s="6">
        <v>40835150</v>
      </c>
      <c r="J210" s="6">
        <v>40835035</v>
      </c>
      <c r="K210" s="6">
        <v>50000000</v>
      </c>
      <c r="L210" s="6">
        <v>49597050</v>
      </c>
      <c r="M210" s="13">
        <f t="shared" si="3"/>
        <v>13906619000</v>
      </c>
      <c r="N210" s="13">
        <f t="shared" si="3"/>
        <v>10657955144</v>
      </c>
    </row>
    <row r="211" spans="1:14" x14ac:dyDescent="0.25">
      <c r="A211" s="1">
        <v>209</v>
      </c>
      <c r="B211" s="3" t="s">
        <v>186</v>
      </c>
      <c r="C211" s="6">
        <v>200000000</v>
      </c>
      <c r="D211" s="6">
        <v>176249400</v>
      </c>
      <c r="E211" s="6">
        <v>45000000</v>
      </c>
      <c r="F211" s="6">
        <v>37530000</v>
      </c>
      <c r="G211" s="6">
        <v>6693842000</v>
      </c>
      <c r="H211" s="6">
        <v>6535256861</v>
      </c>
      <c r="I211" s="6">
        <v>40000000</v>
      </c>
      <c r="J211" s="6">
        <v>40000000</v>
      </c>
      <c r="K211" s="6">
        <v>202150000</v>
      </c>
      <c r="L211" s="6">
        <v>177789300</v>
      </c>
      <c r="M211" s="13">
        <f t="shared" si="3"/>
        <v>7180992000</v>
      </c>
      <c r="N211" s="13">
        <f t="shared" si="3"/>
        <v>6966825561</v>
      </c>
    </row>
    <row r="212" spans="1:14" x14ac:dyDescent="0.25">
      <c r="A212" s="1">
        <v>210</v>
      </c>
      <c r="B212" s="3" t="s">
        <v>187</v>
      </c>
      <c r="C212" s="6">
        <v>465000000</v>
      </c>
      <c r="D212" s="6">
        <v>444606245</v>
      </c>
      <c r="E212" s="6">
        <v>0</v>
      </c>
      <c r="F212" s="6">
        <v>0</v>
      </c>
      <c r="G212" s="6">
        <v>4835463750</v>
      </c>
      <c r="H212" s="6">
        <v>4835463750</v>
      </c>
      <c r="I212" s="6">
        <v>80000000</v>
      </c>
      <c r="J212" s="6">
        <v>60273100</v>
      </c>
      <c r="K212" s="6">
        <v>179000000</v>
      </c>
      <c r="L212" s="6">
        <v>179000000</v>
      </c>
      <c r="M212" s="13">
        <f t="shared" si="3"/>
        <v>5559463750</v>
      </c>
      <c r="N212" s="13">
        <f t="shared" si="3"/>
        <v>5519343095</v>
      </c>
    </row>
    <row r="213" spans="1:14" x14ac:dyDescent="0.25">
      <c r="A213" s="1">
        <v>211</v>
      </c>
      <c r="B213" s="3" t="s">
        <v>188</v>
      </c>
      <c r="C213" s="6">
        <v>500000000</v>
      </c>
      <c r="D213" s="6">
        <v>463860000</v>
      </c>
      <c r="E213" s="6">
        <v>0</v>
      </c>
      <c r="F213" s="6">
        <v>0</v>
      </c>
      <c r="G213" s="6">
        <v>5700000000</v>
      </c>
      <c r="H213" s="6">
        <v>5575283712</v>
      </c>
      <c r="I213" s="6">
        <v>870078235</v>
      </c>
      <c r="J213" s="6">
        <v>870078235</v>
      </c>
      <c r="K213" s="6">
        <v>500000000</v>
      </c>
      <c r="L213" s="6">
        <v>500000000</v>
      </c>
      <c r="M213" s="13">
        <f t="shared" si="3"/>
        <v>7570078235</v>
      </c>
      <c r="N213" s="13">
        <f t="shared" si="3"/>
        <v>7409221947</v>
      </c>
    </row>
    <row r="214" spans="1:14" x14ac:dyDescent="0.25">
      <c r="A214" s="1">
        <v>212</v>
      </c>
      <c r="B214" s="3" t="s">
        <v>189</v>
      </c>
      <c r="C214" s="6">
        <v>0</v>
      </c>
      <c r="D214" s="6">
        <v>0</v>
      </c>
      <c r="E214" s="6">
        <v>25000000</v>
      </c>
      <c r="F214" s="6">
        <v>9479500</v>
      </c>
      <c r="G214" s="6">
        <v>7801099000</v>
      </c>
      <c r="H214" s="6">
        <v>7447287388</v>
      </c>
      <c r="I214" s="6">
        <v>187000000</v>
      </c>
      <c r="J214" s="6">
        <v>183546300</v>
      </c>
      <c r="K214" s="6">
        <v>44300000</v>
      </c>
      <c r="L214" s="6">
        <v>44269800</v>
      </c>
      <c r="M214" s="13">
        <f t="shared" si="3"/>
        <v>8057399000</v>
      </c>
      <c r="N214" s="13">
        <f t="shared" si="3"/>
        <v>7684582988</v>
      </c>
    </row>
    <row r="215" spans="1:14" x14ac:dyDescent="0.25">
      <c r="A215" s="1">
        <v>213</v>
      </c>
      <c r="B215" s="3" t="s">
        <v>190</v>
      </c>
      <c r="C215" s="6">
        <v>175000000</v>
      </c>
      <c r="D215" s="6">
        <v>175000000</v>
      </c>
      <c r="E215" s="6">
        <v>57132500</v>
      </c>
      <c r="F215" s="6">
        <v>56628700</v>
      </c>
      <c r="G215" s="6">
        <v>8209581014</v>
      </c>
      <c r="H215" s="6">
        <v>7914734777</v>
      </c>
      <c r="I215" s="6">
        <v>30000000</v>
      </c>
      <c r="J215" s="6">
        <v>29920000</v>
      </c>
      <c r="K215" s="6">
        <v>50000000</v>
      </c>
      <c r="L215" s="6">
        <v>50000000</v>
      </c>
      <c r="M215" s="13">
        <f t="shared" si="3"/>
        <v>8521713514</v>
      </c>
      <c r="N215" s="13">
        <f t="shared" si="3"/>
        <v>8226283477</v>
      </c>
    </row>
    <row r="216" spans="1:14" x14ac:dyDescent="0.25">
      <c r="A216" s="1">
        <v>214</v>
      </c>
      <c r="B216" s="3" t="s">
        <v>191</v>
      </c>
      <c r="C216" s="6">
        <v>3566999000</v>
      </c>
      <c r="D216" s="6">
        <v>3551629920</v>
      </c>
      <c r="E216" s="6">
        <v>0</v>
      </c>
      <c r="F216" s="6">
        <v>0</v>
      </c>
      <c r="G216" s="6">
        <v>18430179700</v>
      </c>
      <c r="H216" s="6">
        <v>16820063458</v>
      </c>
      <c r="I216" s="6">
        <v>1300000000</v>
      </c>
      <c r="J216" s="6">
        <v>1271668600</v>
      </c>
      <c r="K216" s="6">
        <v>600000000</v>
      </c>
      <c r="L216" s="6">
        <v>543633500</v>
      </c>
      <c r="M216" s="13">
        <f t="shared" si="3"/>
        <v>23897178700</v>
      </c>
      <c r="N216" s="13">
        <f t="shared" si="3"/>
        <v>22186995478</v>
      </c>
    </row>
    <row r="217" spans="1:14" x14ac:dyDescent="0.25">
      <c r="A217" s="1">
        <v>215</v>
      </c>
      <c r="B217" s="3" t="s">
        <v>192</v>
      </c>
      <c r="C217" s="6">
        <v>3889122000</v>
      </c>
      <c r="D217" s="6">
        <v>3576494200</v>
      </c>
      <c r="E217" s="6">
        <v>0</v>
      </c>
      <c r="F217" s="6">
        <v>0</v>
      </c>
      <c r="G217" s="6">
        <v>4557311000</v>
      </c>
      <c r="H217" s="6">
        <v>4109601420</v>
      </c>
      <c r="I217" s="6">
        <v>86000000</v>
      </c>
      <c r="J217" s="6">
        <v>86000000</v>
      </c>
      <c r="K217" s="6">
        <v>46612000</v>
      </c>
      <c r="L217" s="6">
        <v>46612000</v>
      </c>
      <c r="M217" s="13">
        <f t="shared" si="3"/>
        <v>8579045000</v>
      </c>
      <c r="N217" s="13">
        <f t="shared" si="3"/>
        <v>7818707620</v>
      </c>
    </row>
    <row r="218" spans="1:14" x14ac:dyDescent="0.25">
      <c r="A218" s="1">
        <v>216</v>
      </c>
      <c r="B218" s="3" t="s">
        <v>193</v>
      </c>
      <c r="C218" s="6">
        <v>550000000</v>
      </c>
      <c r="D218" s="6">
        <v>516835850</v>
      </c>
      <c r="E218" s="6">
        <v>10000000</v>
      </c>
      <c r="F218" s="6">
        <v>10000000</v>
      </c>
      <c r="G218" s="6">
        <v>7249475000</v>
      </c>
      <c r="H218" s="6">
        <v>7041401992</v>
      </c>
      <c r="I218" s="6">
        <v>100000000</v>
      </c>
      <c r="J218" s="6">
        <v>98700000</v>
      </c>
      <c r="K218" s="6">
        <v>78260000</v>
      </c>
      <c r="L218" s="6">
        <v>75286000</v>
      </c>
      <c r="M218" s="13">
        <f t="shared" si="3"/>
        <v>7987735000</v>
      </c>
      <c r="N218" s="13">
        <f t="shared" si="3"/>
        <v>7742223842</v>
      </c>
    </row>
    <row r="219" spans="1:14" x14ac:dyDescent="0.25">
      <c r="A219" s="1">
        <v>217</v>
      </c>
      <c r="B219" s="3" t="s">
        <v>194</v>
      </c>
      <c r="C219" s="6">
        <v>1769806000</v>
      </c>
      <c r="D219" s="6">
        <v>1753101750</v>
      </c>
      <c r="E219" s="6">
        <v>120000000</v>
      </c>
      <c r="F219" s="6">
        <v>118940000</v>
      </c>
      <c r="G219" s="6">
        <v>5091003000</v>
      </c>
      <c r="H219" s="6">
        <v>4428082000</v>
      </c>
      <c r="I219" s="6">
        <v>160500000</v>
      </c>
      <c r="J219" s="6">
        <v>146975550</v>
      </c>
      <c r="K219" s="6">
        <v>60000000</v>
      </c>
      <c r="L219" s="6">
        <v>59360000</v>
      </c>
      <c r="M219" s="13">
        <f t="shared" si="3"/>
        <v>7201309000</v>
      </c>
      <c r="N219" s="13">
        <f t="shared" si="3"/>
        <v>6506459300</v>
      </c>
    </row>
    <row r="220" spans="1:14" x14ac:dyDescent="0.25">
      <c r="A220" s="1">
        <v>218</v>
      </c>
      <c r="B220" s="3" t="s">
        <v>195</v>
      </c>
      <c r="C220" s="6">
        <v>173140000</v>
      </c>
      <c r="D220" s="6">
        <v>160325000</v>
      </c>
      <c r="E220" s="6">
        <v>75000000</v>
      </c>
      <c r="F220" s="6">
        <v>59000000</v>
      </c>
      <c r="G220" s="6">
        <v>6050000000</v>
      </c>
      <c r="H220" s="6">
        <v>5365456910</v>
      </c>
      <c r="I220" s="6">
        <v>175000000</v>
      </c>
      <c r="J220" s="6">
        <v>166587350</v>
      </c>
      <c r="K220" s="6">
        <v>300000000</v>
      </c>
      <c r="L220" s="6">
        <v>295616800</v>
      </c>
      <c r="M220" s="13">
        <f t="shared" si="3"/>
        <v>6773140000</v>
      </c>
      <c r="N220" s="13">
        <f t="shared" si="3"/>
        <v>6046986060</v>
      </c>
    </row>
    <row r="221" spans="1:14" x14ac:dyDescent="0.25">
      <c r="A221" s="1">
        <v>219</v>
      </c>
      <c r="B221" s="3" t="s">
        <v>196</v>
      </c>
      <c r="C221" s="6">
        <v>4519502800</v>
      </c>
      <c r="D221" s="6">
        <v>3841499679</v>
      </c>
      <c r="E221" s="6">
        <v>89760000</v>
      </c>
      <c r="F221" s="6">
        <v>85791702</v>
      </c>
      <c r="G221" s="6">
        <v>28511571400</v>
      </c>
      <c r="H221" s="6">
        <v>26737696071</v>
      </c>
      <c r="I221" s="6">
        <v>166012000</v>
      </c>
      <c r="J221" s="6">
        <v>144793200</v>
      </c>
      <c r="K221" s="6">
        <v>98950000</v>
      </c>
      <c r="L221" s="6">
        <v>92851000</v>
      </c>
      <c r="M221" s="13">
        <f t="shared" si="3"/>
        <v>33385796200</v>
      </c>
      <c r="N221" s="13">
        <f t="shared" si="3"/>
        <v>30902631652</v>
      </c>
    </row>
    <row r="222" spans="1:14" x14ac:dyDescent="0.25">
      <c r="A222" s="1">
        <v>220</v>
      </c>
      <c r="B222" s="3" t="s">
        <v>197</v>
      </c>
      <c r="C222" s="6">
        <v>1132631874</v>
      </c>
      <c r="D222" s="6">
        <v>959171401</v>
      </c>
      <c r="E222" s="6">
        <v>0</v>
      </c>
      <c r="F222" s="6">
        <v>0</v>
      </c>
      <c r="G222" s="6">
        <v>6939890200</v>
      </c>
      <c r="H222" s="6">
        <v>6677420520</v>
      </c>
      <c r="I222" s="6">
        <v>294300000</v>
      </c>
      <c r="J222" s="6">
        <v>285250428</v>
      </c>
      <c r="K222" s="6">
        <v>65000000</v>
      </c>
      <c r="L222" s="6">
        <v>37872792</v>
      </c>
      <c r="M222" s="13">
        <f t="shared" si="3"/>
        <v>8431822074</v>
      </c>
      <c r="N222" s="13">
        <f t="shared" si="3"/>
        <v>7959715141</v>
      </c>
    </row>
    <row r="223" spans="1:14" x14ac:dyDescent="0.25">
      <c r="A223" s="1">
        <v>221</v>
      </c>
      <c r="B223" s="3" t="s">
        <v>198</v>
      </c>
      <c r="C223" s="6">
        <v>700000000</v>
      </c>
      <c r="D223" s="6">
        <v>639975625</v>
      </c>
      <c r="E223" s="6">
        <v>0</v>
      </c>
      <c r="F223" s="6">
        <v>0</v>
      </c>
      <c r="G223" s="6">
        <v>12600000000</v>
      </c>
      <c r="H223" s="6">
        <v>12373582028</v>
      </c>
      <c r="I223" s="6">
        <v>128260000</v>
      </c>
      <c r="J223" s="6">
        <v>123753435</v>
      </c>
      <c r="K223" s="6">
        <v>150000000</v>
      </c>
      <c r="L223" s="6">
        <v>147453000</v>
      </c>
      <c r="M223" s="13">
        <f t="shared" si="3"/>
        <v>13578260000</v>
      </c>
      <c r="N223" s="13">
        <f t="shared" si="3"/>
        <v>13284764088</v>
      </c>
    </row>
    <row r="224" spans="1:14" x14ac:dyDescent="0.25">
      <c r="A224" s="1">
        <v>222</v>
      </c>
      <c r="B224" s="3" t="s">
        <v>199</v>
      </c>
      <c r="C224" s="6">
        <v>0</v>
      </c>
      <c r="D224" s="6">
        <v>0</v>
      </c>
      <c r="E224" s="6">
        <v>24724000</v>
      </c>
      <c r="F224" s="6">
        <v>20500550</v>
      </c>
      <c r="G224" s="6">
        <v>6578344000</v>
      </c>
      <c r="H224" s="6">
        <v>6087736786</v>
      </c>
      <c r="I224" s="6">
        <v>140794000</v>
      </c>
      <c r="J224" s="6">
        <v>135569675</v>
      </c>
      <c r="K224" s="6">
        <v>105697000</v>
      </c>
      <c r="L224" s="6">
        <v>104740500</v>
      </c>
      <c r="M224" s="13">
        <f t="shared" si="3"/>
        <v>6849559000</v>
      </c>
      <c r="N224" s="13">
        <f t="shared" si="3"/>
        <v>6348547511</v>
      </c>
    </row>
    <row r="225" spans="1:14" x14ac:dyDescent="0.25">
      <c r="A225" s="1">
        <v>223</v>
      </c>
      <c r="B225" s="3" t="s">
        <v>200</v>
      </c>
      <c r="C225" s="6">
        <v>0</v>
      </c>
      <c r="D225" s="6">
        <v>0</v>
      </c>
      <c r="E225" s="6">
        <v>8000000</v>
      </c>
      <c r="F225" s="6">
        <v>5950000</v>
      </c>
      <c r="G225" s="6">
        <v>6397534642</v>
      </c>
      <c r="H225" s="6">
        <v>6370422837</v>
      </c>
      <c r="I225" s="6">
        <v>210000000</v>
      </c>
      <c r="J225" s="6">
        <v>207750000</v>
      </c>
      <c r="K225" s="6">
        <v>150000000</v>
      </c>
      <c r="L225" s="6">
        <v>149650000</v>
      </c>
      <c r="M225" s="13">
        <f t="shared" si="3"/>
        <v>6765534642</v>
      </c>
      <c r="N225" s="13">
        <f t="shared" si="3"/>
        <v>6733772837</v>
      </c>
    </row>
    <row r="226" spans="1:14" x14ac:dyDescent="0.25">
      <c r="A226" s="1">
        <v>224</v>
      </c>
      <c r="B226" s="3" t="s">
        <v>201</v>
      </c>
      <c r="C226" s="6">
        <v>0</v>
      </c>
      <c r="D226" s="6">
        <v>0</v>
      </c>
      <c r="E226" s="6">
        <v>25000000</v>
      </c>
      <c r="F226" s="6">
        <v>20999900</v>
      </c>
      <c r="G226" s="6">
        <v>5986044000</v>
      </c>
      <c r="H226" s="6">
        <v>5571630251</v>
      </c>
      <c r="I226" s="6">
        <v>400000000</v>
      </c>
      <c r="J226" s="6">
        <v>382617765</v>
      </c>
      <c r="K226" s="6">
        <v>140000000</v>
      </c>
      <c r="L226" s="6">
        <v>126143850</v>
      </c>
      <c r="M226" s="13">
        <f t="shared" si="3"/>
        <v>6551044000</v>
      </c>
      <c r="N226" s="13">
        <f t="shared" si="3"/>
        <v>6101391766</v>
      </c>
    </row>
    <row r="227" spans="1:14" x14ac:dyDescent="0.25">
      <c r="A227" s="1">
        <v>225</v>
      </c>
      <c r="B227" s="3" t="s">
        <v>202</v>
      </c>
      <c r="C227" s="6">
        <v>0</v>
      </c>
      <c r="D227" s="6">
        <v>0</v>
      </c>
      <c r="E227" s="6">
        <v>20000000</v>
      </c>
      <c r="F227" s="6">
        <v>20000000</v>
      </c>
      <c r="G227" s="6">
        <v>9146531977</v>
      </c>
      <c r="H227" s="6">
        <v>8174287676</v>
      </c>
      <c r="I227" s="6">
        <v>45000000</v>
      </c>
      <c r="J227" s="6">
        <v>43187000</v>
      </c>
      <c r="K227" s="6">
        <v>40000000</v>
      </c>
      <c r="L227" s="6">
        <v>40000000</v>
      </c>
      <c r="M227" s="13">
        <f t="shared" si="3"/>
        <v>9251531977</v>
      </c>
      <c r="N227" s="13">
        <f t="shared" si="3"/>
        <v>8277474676</v>
      </c>
    </row>
    <row r="228" spans="1:14" x14ac:dyDescent="0.25">
      <c r="A228" s="1">
        <v>226</v>
      </c>
      <c r="B228" s="3" t="s">
        <v>203</v>
      </c>
      <c r="C228" s="6">
        <v>0</v>
      </c>
      <c r="D228" s="6">
        <v>0</v>
      </c>
      <c r="E228" s="6">
        <v>150000000</v>
      </c>
      <c r="F228" s="6">
        <v>144827200</v>
      </c>
      <c r="G228" s="6">
        <v>7556298140</v>
      </c>
      <c r="H228" s="6">
        <v>7425393000</v>
      </c>
      <c r="I228" s="6">
        <v>93170000</v>
      </c>
      <c r="J228" s="6">
        <v>75419200</v>
      </c>
      <c r="K228" s="6">
        <v>300000000</v>
      </c>
      <c r="L228" s="6">
        <v>262050671</v>
      </c>
      <c r="M228" s="13">
        <f t="shared" si="3"/>
        <v>8099468140</v>
      </c>
      <c r="N228" s="13">
        <f t="shared" si="3"/>
        <v>7907690071</v>
      </c>
    </row>
    <row r="229" spans="1:14" x14ac:dyDescent="0.25">
      <c r="A229" s="1">
        <v>227</v>
      </c>
      <c r="B229" s="3" t="s">
        <v>204</v>
      </c>
      <c r="C229" s="6">
        <v>0</v>
      </c>
      <c r="D229" s="6">
        <v>0</v>
      </c>
      <c r="E229" s="6">
        <v>0</v>
      </c>
      <c r="F229" s="6">
        <v>0</v>
      </c>
      <c r="G229" s="6">
        <v>6751275000</v>
      </c>
      <c r="H229" s="6">
        <v>5665938538</v>
      </c>
      <c r="I229" s="6">
        <v>50000000</v>
      </c>
      <c r="J229" s="6">
        <v>41451000</v>
      </c>
      <c r="K229" s="6">
        <v>104535000</v>
      </c>
      <c r="L229" s="6">
        <v>99438000</v>
      </c>
      <c r="M229" s="13">
        <f t="shared" si="3"/>
        <v>6905810000</v>
      </c>
      <c r="N229" s="13">
        <f t="shared" si="3"/>
        <v>5806827538</v>
      </c>
    </row>
    <row r="230" spans="1:14" x14ac:dyDescent="0.25">
      <c r="A230" s="1">
        <v>228</v>
      </c>
      <c r="B230" s="3" t="s">
        <v>408</v>
      </c>
      <c r="C230" s="6">
        <v>608019000</v>
      </c>
      <c r="D230" s="6">
        <v>603091643</v>
      </c>
      <c r="E230" s="6">
        <v>0</v>
      </c>
      <c r="F230" s="6">
        <v>0</v>
      </c>
      <c r="G230" s="6">
        <v>4113538300</v>
      </c>
      <c r="H230" s="6">
        <v>4084976012</v>
      </c>
      <c r="I230" s="6">
        <v>0</v>
      </c>
      <c r="J230" s="6">
        <v>0</v>
      </c>
      <c r="K230" s="6">
        <v>489059000</v>
      </c>
      <c r="L230" s="6">
        <v>445048240</v>
      </c>
      <c r="M230" s="13">
        <f t="shared" si="3"/>
        <v>5210616300</v>
      </c>
      <c r="N230" s="13">
        <f t="shared" si="3"/>
        <v>5133115895</v>
      </c>
    </row>
    <row r="231" spans="1:14" x14ac:dyDescent="0.25">
      <c r="A231" s="1">
        <v>229</v>
      </c>
      <c r="B231" s="3" t="s">
        <v>206</v>
      </c>
      <c r="C231" s="6">
        <v>84476400</v>
      </c>
      <c r="D231" s="6">
        <v>67221000</v>
      </c>
      <c r="E231" s="6">
        <v>18800000</v>
      </c>
      <c r="F231" s="6">
        <v>16800000</v>
      </c>
      <c r="G231" s="6">
        <v>4175484621</v>
      </c>
      <c r="H231" s="6">
        <v>4053653238</v>
      </c>
      <c r="I231" s="6">
        <v>207000000</v>
      </c>
      <c r="J231" s="6">
        <v>150613600</v>
      </c>
      <c r="K231" s="6">
        <v>149970000</v>
      </c>
      <c r="L231" s="6">
        <v>148720000</v>
      </c>
      <c r="M231" s="13">
        <f t="shared" si="3"/>
        <v>4635731021</v>
      </c>
      <c r="N231" s="13">
        <f t="shared" si="3"/>
        <v>4437007838</v>
      </c>
    </row>
    <row r="232" spans="1:14" x14ac:dyDescent="0.25">
      <c r="A232" s="1">
        <v>230</v>
      </c>
      <c r="B232" s="3" t="s">
        <v>207</v>
      </c>
      <c r="C232" s="6">
        <v>240000000</v>
      </c>
      <c r="D232" s="6">
        <v>219795000</v>
      </c>
      <c r="E232" s="6">
        <v>0</v>
      </c>
      <c r="F232" s="6">
        <v>0</v>
      </c>
      <c r="G232" s="6">
        <v>1571948000</v>
      </c>
      <c r="H232" s="6">
        <v>1568167901</v>
      </c>
      <c r="I232" s="6">
        <v>44235000</v>
      </c>
      <c r="J232" s="6">
        <v>42935000</v>
      </c>
      <c r="K232" s="6">
        <v>78040000</v>
      </c>
      <c r="L232" s="6">
        <v>77140000</v>
      </c>
      <c r="M232" s="13">
        <f t="shared" si="3"/>
        <v>1934223000</v>
      </c>
      <c r="N232" s="13">
        <f t="shared" si="3"/>
        <v>1908037901</v>
      </c>
    </row>
    <row r="233" spans="1:14" x14ac:dyDescent="0.25">
      <c r="A233" s="1">
        <v>231</v>
      </c>
      <c r="B233" s="3" t="s">
        <v>208</v>
      </c>
      <c r="C233" s="6">
        <v>0</v>
      </c>
      <c r="D233" s="6">
        <v>0</v>
      </c>
      <c r="E233" s="6">
        <v>45271207</v>
      </c>
      <c r="F233" s="6">
        <v>45271207</v>
      </c>
      <c r="G233" s="6">
        <v>1809164000</v>
      </c>
      <c r="H233" s="6">
        <v>1809164000</v>
      </c>
      <c r="I233" s="6">
        <v>36184000</v>
      </c>
      <c r="J233" s="6">
        <v>36184000</v>
      </c>
      <c r="K233" s="6">
        <v>81643850</v>
      </c>
      <c r="L233" s="6">
        <v>81643850</v>
      </c>
      <c r="M233" s="13">
        <f t="shared" si="3"/>
        <v>1972263057</v>
      </c>
      <c r="N233" s="13">
        <f t="shared" si="3"/>
        <v>1972263057</v>
      </c>
    </row>
    <row r="234" spans="1:14" x14ac:dyDescent="0.25">
      <c r="A234" s="1">
        <v>232</v>
      </c>
      <c r="B234" s="3" t="s">
        <v>209</v>
      </c>
      <c r="C234" s="6">
        <v>1448831000</v>
      </c>
      <c r="D234" s="6">
        <v>1270355015</v>
      </c>
      <c r="E234" s="6">
        <v>0</v>
      </c>
      <c r="F234" s="6">
        <v>0</v>
      </c>
      <c r="G234" s="6">
        <v>1616041695</v>
      </c>
      <c r="H234" s="6">
        <v>1615229000</v>
      </c>
      <c r="I234" s="6">
        <v>50000000</v>
      </c>
      <c r="J234" s="6">
        <v>49154000</v>
      </c>
      <c r="K234" s="6">
        <v>4560000</v>
      </c>
      <c r="L234" s="6">
        <v>4560000</v>
      </c>
      <c r="M234" s="13">
        <f t="shared" si="3"/>
        <v>3119432695</v>
      </c>
      <c r="N234" s="13">
        <f t="shared" si="3"/>
        <v>2939298015</v>
      </c>
    </row>
    <row r="235" spans="1:14" x14ac:dyDescent="0.25">
      <c r="A235" s="1">
        <v>233</v>
      </c>
      <c r="B235" s="3" t="s">
        <v>210</v>
      </c>
      <c r="C235" s="6">
        <v>0</v>
      </c>
      <c r="D235" s="6">
        <v>0</v>
      </c>
      <c r="E235" s="6">
        <v>0</v>
      </c>
      <c r="F235" s="6">
        <v>0</v>
      </c>
      <c r="G235" s="6">
        <v>2167667562</v>
      </c>
      <c r="H235" s="6">
        <v>2167667562</v>
      </c>
      <c r="I235" s="6">
        <v>16720000</v>
      </c>
      <c r="J235" s="6">
        <v>13060000</v>
      </c>
      <c r="K235" s="6">
        <v>32300000</v>
      </c>
      <c r="L235" s="6">
        <v>30800000</v>
      </c>
      <c r="M235" s="13">
        <f t="shared" si="3"/>
        <v>2216687562</v>
      </c>
      <c r="N235" s="13">
        <f t="shared" si="3"/>
        <v>2211527562</v>
      </c>
    </row>
    <row r="236" spans="1:14" x14ac:dyDescent="0.25">
      <c r="A236" s="1">
        <v>234</v>
      </c>
      <c r="B236" s="3" t="s">
        <v>211</v>
      </c>
      <c r="C236" s="6">
        <v>30735759900</v>
      </c>
      <c r="D236" s="6">
        <v>27739381028</v>
      </c>
      <c r="E236" s="6">
        <v>525000000</v>
      </c>
      <c r="F236" s="6">
        <v>488056500</v>
      </c>
      <c r="G236" s="6">
        <v>485125153316</v>
      </c>
      <c r="H236" s="6">
        <v>446485830918</v>
      </c>
      <c r="I236" s="6">
        <v>5000000000</v>
      </c>
      <c r="J236" s="6">
        <v>4090482142</v>
      </c>
      <c r="K236" s="6">
        <v>154200000</v>
      </c>
      <c r="L236" s="6">
        <v>143926940</v>
      </c>
      <c r="M236" s="13">
        <f t="shared" si="3"/>
        <v>521540113216</v>
      </c>
      <c r="N236" s="13">
        <f t="shared" si="3"/>
        <v>478947677528</v>
      </c>
    </row>
    <row r="237" spans="1:14" x14ac:dyDescent="0.25">
      <c r="A237" s="1">
        <v>235</v>
      </c>
      <c r="B237" s="3" t="s">
        <v>212</v>
      </c>
      <c r="C237" s="6">
        <v>0</v>
      </c>
      <c r="D237" s="6">
        <v>0</v>
      </c>
      <c r="E237" s="6">
        <v>0</v>
      </c>
      <c r="F237" s="6">
        <v>0</v>
      </c>
      <c r="G237" s="6">
        <v>14946970520</v>
      </c>
      <c r="H237" s="6">
        <v>13742356093</v>
      </c>
      <c r="I237" s="6">
        <v>310000000</v>
      </c>
      <c r="J237" s="6">
        <v>291719050</v>
      </c>
      <c r="K237" s="6">
        <v>175000000</v>
      </c>
      <c r="L237" s="6">
        <v>133806463</v>
      </c>
      <c r="M237" s="13">
        <f t="shared" si="3"/>
        <v>15431970520</v>
      </c>
      <c r="N237" s="13">
        <f t="shared" si="3"/>
        <v>14167881606</v>
      </c>
    </row>
    <row r="238" spans="1:14" x14ac:dyDescent="0.25">
      <c r="A238" s="1">
        <v>236</v>
      </c>
      <c r="B238" s="3" t="s">
        <v>213</v>
      </c>
      <c r="C238" s="6">
        <v>1000000000</v>
      </c>
      <c r="D238" s="6">
        <v>952241000</v>
      </c>
      <c r="E238" s="6">
        <v>25000000</v>
      </c>
      <c r="F238" s="6">
        <v>15550000</v>
      </c>
      <c r="G238" s="6">
        <v>17572444062</v>
      </c>
      <c r="H238" s="6">
        <v>13650004523</v>
      </c>
      <c r="I238" s="6">
        <v>359464700</v>
      </c>
      <c r="J238" s="6">
        <v>332804826</v>
      </c>
      <c r="K238" s="6">
        <v>88000000</v>
      </c>
      <c r="L238" s="6">
        <v>85938500</v>
      </c>
      <c r="M238" s="13">
        <f t="shared" si="3"/>
        <v>19044908762</v>
      </c>
      <c r="N238" s="13">
        <f t="shared" si="3"/>
        <v>15036538849</v>
      </c>
    </row>
    <row r="239" spans="1:14" x14ac:dyDescent="0.25">
      <c r="A239" s="1">
        <v>237</v>
      </c>
      <c r="B239" s="3" t="s">
        <v>214</v>
      </c>
      <c r="C239" s="6">
        <v>2130906500</v>
      </c>
      <c r="D239" s="6">
        <v>2063313357</v>
      </c>
      <c r="E239" s="6">
        <v>50000000</v>
      </c>
      <c r="F239" s="6">
        <v>50000000</v>
      </c>
      <c r="G239" s="6">
        <v>18137439609</v>
      </c>
      <c r="H239" s="6">
        <v>16774228265</v>
      </c>
      <c r="I239" s="6">
        <v>1112673500</v>
      </c>
      <c r="J239" s="6">
        <v>1074161914</v>
      </c>
      <c r="K239" s="6">
        <v>100000000</v>
      </c>
      <c r="L239" s="6">
        <v>88175200</v>
      </c>
      <c r="M239" s="13">
        <f t="shared" si="3"/>
        <v>21531019609</v>
      </c>
      <c r="N239" s="13">
        <f t="shared" si="3"/>
        <v>20049878736</v>
      </c>
    </row>
    <row r="240" spans="1:14" x14ac:dyDescent="0.25">
      <c r="A240" s="1">
        <v>238</v>
      </c>
      <c r="B240" s="3" t="s">
        <v>215</v>
      </c>
      <c r="C240" s="6">
        <v>2351355500</v>
      </c>
      <c r="D240" s="6">
        <v>1799350200</v>
      </c>
      <c r="E240" s="6">
        <v>50375000</v>
      </c>
      <c r="F240" s="6">
        <v>45300000</v>
      </c>
      <c r="G240" s="6">
        <v>38428258149</v>
      </c>
      <c r="H240" s="6">
        <v>37280664479</v>
      </c>
      <c r="I240" s="6">
        <v>20000000</v>
      </c>
      <c r="J240" s="6">
        <v>19550000</v>
      </c>
      <c r="K240" s="6">
        <v>30000000</v>
      </c>
      <c r="L240" s="6">
        <v>27734500</v>
      </c>
      <c r="M240" s="13">
        <f t="shared" si="3"/>
        <v>40879988649</v>
      </c>
      <c r="N240" s="13">
        <f t="shared" si="3"/>
        <v>39172599179</v>
      </c>
    </row>
    <row r="241" spans="1:14" x14ac:dyDescent="0.25">
      <c r="A241" s="1">
        <v>239</v>
      </c>
      <c r="B241" s="3" t="s">
        <v>216</v>
      </c>
      <c r="C241" s="6">
        <v>3478788000</v>
      </c>
      <c r="D241" s="6">
        <v>3341170400</v>
      </c>
      <c r="E241" s="6">
        <v>90000000</v>
      </c>
      <c r="F241" s="6">
        <v>89752000</v>
      </c>
      <c r="G241" s="6">
        <v>26529158891</v>
      </c>
      <c r="H241" s="6">
        <v>25884969440</v>
      </c>
      <c r="I241" s="6">
        <v>500000000</v>
      </c>
      <c r="J241" s="6">
        <v>492011500</v>
      </c>
      <c r="K241" s="6">
        <v>45000000</v>
      </c>
      <c r="L241" s="6">
        <v>28214500</v>
      </c>
      <c r="M241" s="13">
        <f t="shared" si="3"/>
        <v>30642946891</v>
      </c>
      <c r="N241" s="13">
        <f t="shared" si="3"/>
        <v>29836117840</v>
      </c>
    </row>
    <row r="242" spans="1:14" x14ac:dyDescent="0.25">
      <c r="A242" s="1">
        <v>240</v>
      </c>
      <c r="B242" s="3" t="s">
        <v>217</v>
      </c>
      <c r="C242" s="6">
        <v>474745300</v>
      </c>
      <c r="D242" s="6">
        <v>462544300</v>
      </c>
      <c r="E242" s="6">
        <v>0</v>
      </c>
      <c r="F242" s="6">
        <v>0</v>
      </c>
      <c r="G242" s="6">
        <v>14854036047</v>
      </c>
      <c r="H242" s="6">
        <v>6531095657</v>
      </c>
      <c r="I242" s="6">
        <v>955170000</v>
      </c>
      <c r="J242" s="6">
        <v>922806900</v>
      </c>
      <c r="K242" s="6">
        <v>450000000</v>
      </c>
      <c r="L242" s="6">
        <v>431216140</v>
      </c>
      <c r="M242" s="13">
        <f t="shared" si="3"/>
        <v>16733951347</v>
      </c>
      <c r="N242" s="13">
        <f t="shared" si="3"/>
        <v>8347662997</v>
      </c>
    </row>
    <row r="243" spans="1:14" x14ac:dyDescent="0.25">
      <c r="A243" s="1">
        <v>241</v>
      </c>
      <c r="B243" s="3" t="s">
        <v>218</v>
      </c>
      <c r="C243" s="6">
        <v>4603767500</v>
      </c>
      <c r="D243" s="6">
        <v>4463506500</v>
      </c>
      <c r="E243" s="6">
        <v>50000000</v>
      </c>
      <c r="F243" s="6">
        <v>6485000</v>
      </c>
      <c r="G243" s="6">
        <v>77610121029</v>
      </c>
      <c r="H243" s="6">
        <v>71527998618</v>
      </c>
      <c r="I243" s="6">
        <v>100000000</v>
      </c>
      <c r="J243" s="6">
        <v>10690000</v>
      </c>
      <c r="K243" s="6">
        <v>45000000</v>
      </c>
      <c r="L243" s="6">
        <v>15049250</v>
      </c>
      <c r="M243" s="13">
        <f t="shared" si="3"/>
        <v>82408888529</v>
      </c>
      <c r="N243" s="13">
        <f t="shared" si="3"/>
        <v>76023729368</v>
      </c>
    </row>
    <row r="244" spans="1:14" x14ac:dyDescent="0.25">
      <c r="A244" s="1">
        <v>242</v>
      </c>
      <c r="B244" s="3" t="s">
        <v>219</v>
      </c>
      <c r="C244" s="6">
        <v>3365000000</v>
      </c>
      <c r="D244" s="6">
        <v>2654091985</v>
      </c>
      <c r="E244" s="6">
        <v>58932500</v>
      </c>
      <c r="F244" s="6">
        <v>41023000</v>
      </c>
      <c r="G244" s="6">
        <v>38469786590</v>
      </c>
      <c r="H244" s="6">
        <v>33995552519</v>
      </c>
      <c r="I244" s="6">
        <v>615000000</v>
      </c>
      <c r="J244" s="6">
        <v>571758670</v>
      </c>
      <c r="K244" s="6">
        <v>43000000</v>
      </c>
      <c r="L244" s="6">
        <v>32882900</v>
      </c>
      <c r="M244" s="13">
        <f t="shared" si="3"/>
        <v>42551719090</v>
      </c>
      <c r="N244" s="13">
        <f t="shared" si="3"/>
        <v>37295309074</v>
      </c>
    </row>
    <row r="245" spans="1:14" x14ac:dyDescent="0.25">
      <c r="A245" s="1">
        <v>243</v>
      </c>
      <c r="B245" s="3" t="s">
        <v>220</v>
      </c>
      <c r="C245" s="6">
        <v>150000000</v>
      </c>
      <c r="D245" s="6">
        <v>140170000</v>
      </c>
      <c r="E245" s="6">
        <v>200000000</v>
      </c>
      <c r="F245" s="6">
        <v>77844500</v>
      </c>
      <c r="G245" s="6">
        <v>37143676198</v>
      </c>
      <c r="H245" s="6">
        <v>25160204050</v>
      </c>
      <c r="I245" s="6">
        <v>250000000</v>
      </c>
      <c r="J245" s="6">
        <v>233529000</v>
      </c>
      <c r="K245" s="6">
        <v>200000000</v>
      </c>
      <c r="L245" s="6">
        <v>0</v>
      </c>
      <c r="M245" s="13">
        <f t="shared" si="3"/>
        <v>37943676198</v>
      </c>
      <c r="N245" s="13">
        <f t="shared" si="3"/>
        <v>25611747550</v>
      </c>
    </row>
    <row r="246" spans="1:14" x14ac:dyDescent="0.25">
      <c r="A246" s="1">
        <v>244</v>
      </c>
      <c r="B246" s="3" t="s">
        <v>221</v>
      </c>
      <c r="C246" s="6">
        <v>2624400000</v>
      </c>
      <c r="D246" s="6">
        <v>2555757396</v>
      </c>
      <c r="E246" s="6">
        <v>50000000</v>
      </c>
      <c r="F246" s="6">
        <v>50000000</v>
      </c>
      <c r="G246" s="6">
        <v>28700320000</v>
      </c>
      <c r="H246" s="6">
        <v>26697211233</v>
      </c>
      <c r="I246" s="6">
        <v>400000000</v>
      </c>
      <c r="J246" s="6">
        <v>392984000</v>
      </c>
      <c r="K246" s="6">
        <v>100000000</v>
      </c>
      <c r="L246" s="6">
        <v>98249000</v>
      </c>
      <c r="M246" s="13">
        <f t="shared" si="3"/>
        <v>31874720000</v>
      </c>
      <c r="N246" s="13">
        <f t="shared" si="3"/>
        <v>29794201629</v>
      </c>
    </row>
    <row r="247" spans="1:14" x14ac:dyDescent="0.25">
      <c r="A247" s="1">
        <v>245</v>
      </c>
      <c r="B247" s="3" t="s">
        <v>222</v>
      </c>
      <c r="C247" s="6">
        <v>1850000000</v>
      </c>
      <c r="D247" s="6">
        <v>1722074750</v>
      </c>
      <c r="E247" s="6">
        <v>44706600</v>
      </c>
      <c r="F247" s="6">
        <v>33065400</v>
      </c>
      <c r="G247" s="6">
        <v>17602098667</v>
      </c>
      <c r="H247" s="6">
        <v>15770629682</v>
      </c>
      <c r="I247" s="6">
        <v>1045000000</v>
      </c>
      <c r="J247" s="6">
        <v>915572378</v>
      </c>
      <c r="K247" s="6">
        <v>55000000</v>
      </c>
      <c r="L247" s="6">
        <v>49869000</v>
      </c>
      <c r="M247" s="13">
        <f t="shared" si="3"/>
        <v>20596805267</v>
      </c>
      <c r="N247" s="13">
        <f t="shared" si="3"/>
        <v>18491211210</v>
      </c>
    </row>
    <row r="248" spans="1:14" x14ac:dyDescent="0.25">
      <c r="A248" s="1">
        <v>246</v>
      </c>
      <c r="B248" s="3" t="s">
        <v>223</v>
      </c>
      <c r="C248" s="6">
        <v>250000000</v>
      </c>
      <c r="D248" s="6">
        <v>209840750</v>
      </c>
      <c r="E248" s="6">
        <v>0</v>
      </c>
      <c r="F248" s="6">
        <v>0</v>
      </c>
      <c r="G248" s="6">
        <v>15155412810</v>
      </c>
      <c r="H248" s="6">
        <v>13493028547</v>
      </c>
      <c r="I248" s="6">
        <v>525000000</v>
      </c>
      <c r="J248" s="6">
        <v>509590040</v>
      </c>
      <c r="K248" s="6">
        <v>72250000</v>
      </c>
      <c r="L248" s="6">
        <v>70052500</v>
      </c>
      <c r="M248" s="13">
        <f t="shared" si="3"/>
        <v>16002662810</v>
      </c>
      <c r="N248" s="13">
        <f t="shared" si="3"/>
        <v>14282511837</v>
      </c>
    </row>
    <row r="249" spans="1:14" x14ac:dyDescent="0.25">
      <c r="A249" s="1">
        <v>247</v>
      </c>
      <c r="B249" s="3" t="s">
        <v>224</v>
      </c>
      <c r="C249" s="6">
        <v>902600000</v>
      </c>
      <c r="D249" s="6">
        <v>858643200</v>
      </c>
      <c r="E249" s="6">
        <v>0</v>
      </c>
      <c r="F249" s="6">
        <v>0</v>
      </c>
      <c r="G249" s="6">
        <v>17856564100</v>
      </c>
      <c r="H249" s="6">
        <v>12433080836</v>
      </c>
      <c r="I249" s="6">
        <v>1232156645</v>
      </c>
      <c r="J249" s="6">
        <v>1075526008</v>
      </c>
      <c r="K249" s="6">
        <v>100000000</v>
      </c>
      <c r="L249" s="6">
        <v>95085400</v>
      </c>
      <c r="M249" s="13">
        <f t="shared" si="3"/>
        <v>20091320745</v>
      </c>
      <c r="N249" s="13">
        <f t="shared" si="3"/>
        <v>14462335444</v>
      </c>
    </row>
    <row r="250" spans="1:14" x14ac:dyDescent="0.25">
      <c r="A250" s="1">
        <v>248</v>
      </c>
      <c r="B250" s="3" t="s">
        <v>225</v>
      </c>
      <c r="C250" s="6">
        <v>1715884900</v>
      </c>
      <c r="D250" s="6">
        <v>1603390075</v>
      </c>
      <c r="E250" s="6">
        <v>125000000</v>
      </c>
      <c r="F250" s="6">
        <v>125000000</v>
      </c>
      <c r="G250" s="6">
        <v>65860580396</v>
      </c>
      <c r="H250" s="6">
        <v>63209808379</v>
      </c>
      <c r="I250" s="6">
        <v>1150000000</v>
      </c>
      <c r="J250" s="6">
        <v>1093689348</v>
      </c>
      <c r="K250" s="6">
        <v>500000000</v>
      </c>
      <c r="L250" s="6">
        <v>487560000</v>
      </c>
      <c r="M250" s="13">
        <f t="shared" si="3"/>
        <v>69351465296</v>
      </c>
      <c r="N250" s="13">
        <f t="shared" si="3"/>
        <v>66519447802</v>
      </c>
    </row>
    <row r="251" spans="1:14" x14ac:dyDescent="0.25">
      <c r="A251" s="1">
        <v>249</v>
      </c>
      <c r="B251" s="3" t="s">
        <v>226</v>
      </c>
      <c r="C251" s="6">
        <v>800000000</v>
      </c>
      <c r="D251" s="6">
        <v>661607000</v>
      </c>
      <c r="E251" s="6">
        <v>80000000</v>
      </c>
      <c r="F251" s="6">
        <v>0</v>
      </c>
      <c r="G251" s="6">
        <v>15443138055</v>
      </c>
      <c r="H251" s="6">
        <v>13844528544</v>
      </c>
      <c r="I251" s="6">
        <v>400000000</v>
      </c>
      <c r="J251" s="6">
        <v>390380000</v>
      </c>
      <c r="K251" s="6">
        <v>350000000</v>
      </c>
      <c r="L251" s="6">
        <v>319571600</v>
      </c>
      <c r="M251" s="13">
        <f t="shared" si="3"/>
        <v>17073138055</v>
      </c>
      <c r="N251" s="13">
        <f t="shared" si="3"/>
        <v>15216087144</v>
      </c>
    </row>
    <row r="252" spans="1:14" x14ac:dyDescent="0.25">
      <c r="A252" s="1">
        <v>250</v>
      </c>
      <c r="B252" s="3" t="s">
        <v>227</v>
      </c>
      <c r="C252" s="6">
        <v>758683500</v>
      </c>
      <c r="D252" s="6">
        <v>691249500</v>
      </c>
      <c r="E252" s="6">
        <v>100000000</v>
      </c>
      <c r="F252" s="6">
        <v>90030848</v>
      </c>
      <c r="G252" s="6">
        <v>15730115229</v>
      </c>
      <c r="H252" s="6">
        <v>13574426667</v>
      </c>
      <c r="I252" s="6">
        <v>1806930000</v>
      </c>
      <c r="J252" s="6">
        <v>1620380057</v>
      </c>
      <c r="K252" s="6">
        <v>100000000</v>
      </c>
      <c r="L252" s="6">
        <v>88309500</v>
      </c>
      <c r="M252" s="13">
        <f t="shared" si="3"/>
        <v>18495728729</v>
      </c>
      <c r="N252" s="13">
        <f t="shared" si="3"/>
        <v>16064396572</v>
      </c>
    </row>
    <row r="253" spans="1:14" x14ac:dyDescent="0.25">
      <c r="A253" s="1">
        <v>251</v>
      </c>
      <c r="B253" s="3" t="s">
        <v>228</v>
      </c>
      <c r="C253" s="6">
        <v>2509000000</v>
      </c>
      <c r="D253" s="6">
        <v>2431268000</v>
      </c>
      <c r="E253" s="6">
        <v>40000000</v>
      </c>
      <c r="F253" s="6">
        <v>27711000</v>
      </c>
      <c r="G253" s="6">
        <v>19006415215</v>
      </c>
      <c r="H253" s="6">
        <v>18174486389</v>
      </c>
      <c r="I253" s="6">
        <v>309881000</v>
      </c>
      <c r="J253" s="6">
        <v>280945500</v>
      </c>
      <c r="K253" s="6">
        <v>30000000</v>
      </c>
      <c r="L253" s="6">
        <v>27749907</v>
      </c>
      <c r="M253" s="13">
        <f t="shared" si="3"/>
        <v>21895296215</v>
      </c>
      <c r="N253" s="13">
        <f t="shared" si="3"/>
        <v>20942160796</v>
      </c>
    </row>
    <row r="254" spans="1:14" x14ac:dyDescent="0.25">
      <c r="A254" s="1">
        <v>252</v>
      </c>
      <c r="B254" s="3" t="s">
        <v>229</v>
      </c>
      <c r="C254" s="6">
        <v>950000000</v>
      </c>
      <c r="D254" s="6">
        <v>929840550</v>
      </c>
      <c r="E254" s="6">
        <v>44000000</v>
      </c>
      <c r="F254" s="6">
        <v>36479400</v>
      </c>
      <c r="G254" s="6">
        <v>14178046132</v>
      </c>
      <c r="H254" s="6">
        <v>12572658180</v>
      </c>
      <c r="I254" s="6">
        <v>280000000</v>
      </c>
      <c r="J254" s="6">
        <v>259539785</v>
      </c>
      <c r="K254" s="6">
        <v>50000000</v>
      </c>
      <c r="L254" s="6">
        <v>49776000</v>
      </c>
      <c r="M254" s="13">
        <f t="shared" si="3"/>
        <v>15502046132</v>
      </c>
      <c r="N254" s="13">
        <f t="shared" si="3"/>
        <v>13848293915</v>
      </c>
    </row>
    <row r="255" spans="1:14" x14ac:dyDescent="0.25">
      <c r="A255" s="1">
        <v>253</v>
      </c>
      <c r="B255" s="3" t="s">
        <v>230</v>
      </c>
      <c r="C255" s="6">
        <v>1544340000</v>
      </c>
      <c r="D255" s="6">
        <v>1527079415</v>
      </c>
      <c r="E255" s="6">
        <v>0</v>
      </c>
      <c r="F255" s="6">
        <v>0</v>
      </c>
      <c r="G255" s="6">
        <v>57206766608</v>
      </c>
      <c r="H255" s="6">
        <v>47482817421</v>
      </c>
      <c r="I255" s="6">
        <v>535921800</v>
      </c>
      <c r="J255" s="6">
        <v>473429364</v>
      </c>
      <c r="K255" s="6">
        <v>100000000</v>
      </c>
      <c r="L255" s="6">
        <v>99950000</v>
      </c>
      <c r="M255" s="13">
        <f t="shared" si="3"/>
        <v>59387028408</v>
      </c>
      <c r="N255" s="13">
        <f t="shared" si="3"/>
        <v>49583276200</v>
      </c>
    </row>
    <row r="256" spans="1:14" x14ac:dyDescent="0.25">
      <c r="A256" s="1">
        <v>254</v>
      </c>
      <c r="B256" s="3" t="s">
        <v>231</v>
      </c>
      <c r="C256" s="6">
        <v>267970000</v>
      </c>
      <c r="D256" s="6">
        <v>152422500</v>
      </c>
      <c r="E256" s="6">
        <v>30000000</v>
      </c>
      <c r="F256" s="6">
        <v>26326000</v>
      </c>
      <c r="G256" s="6">
        <v>194778638864</v>
      </c>
      <c r="H256" s="6">
        <v>152030215147</v>
      </c>
      <c r="I256" s="6">
        <v>2486740000</v>
      </c>
      <c r="J256" s="6">
        <v>2360824079</v>
      </c>
      <c r="K256" s="6">
        <v>68260000</v>
      </c>
      <c r="L256" s="6">
        <v>6179100</v>
      </c>
      <c r="M256" s="13">
        <f t="shared" si="3"/>
        <v>197631608864</v>
      </c>
      <c r="N256" s="13">
        <f t="shared" si="3"/>
        <v>154575966826</v>
      </c>
    </row>
    <row r="257" spans="1:14" x14ac:dyDescent="0.25">
      <c r="A257" s="1">
        <v>255</v>
      </c>
      <c r="B257" s="3" t="s">
        <v>232</v>
      </c>
      <c r="C257" s="6">
        <v>1625875112</v>
      </c>
      <c r="D257" s="6">
        <v>1452788701</v>
      </c>
      <c r="E257" s="6">
        <v>68300000</v>
      </c>
      <c r="F257" s="6">
        <v>67466600</v>
      </c>
      <c r="G257" s="6">
        <v>14679929488</v>
      </c>
      <c r="H257" s="6">
        <v>13604680000</v>
      </c>
      <c r="I257" s="6">
        <v>397077943</v>
      </c>
      <c r="J257" s="6">
        <v>386017400</v>
      </c>
      <c r="K257" s="6">
        <v>86817400</v>
      </c>
      <c r="L257" s="6">
        <v>86429600</v>
      </c>
      <c r="M257" s="13">
        <f t="shared" si="3"/>
        <v>16857999943</v>
      </c>
      <c r="N257" s="13">
        <f t="shared" si="3"/>
        <v>15597382301</v>
      </c>
    </row>
    <row r="258" spans="1:14" x14ac:dyDescent="0.25">
      <c r="A258" s="1">
        <v>256</v>
      </c>
      <c r="B258" s="3" t="s">
        <v>233</v>
      </c>
      <c r="C258" s="6">
        <v>2490749795</v>
      </c>
      <c r="D258" s="6">
        <v>2334844740</v>
      </c>
      <c r="E258" s="6">
        <v>1167500000</v>
      </c>
      <c r="F258" s="6">
        <v>910094542</v>
      </c>
      <c r="G258" s="6">
        <v>53589541614</v>
      </c>
      <c r="H258" s="6">
        <v>48254804286</v>
      </c>
      <c r="I258" s="6">
        <v>1000000000</v>
      </c>
      <c r="J258" s="6">
        <v>983406089</v>
      </c>
      <c r="K258" s="6">
        <v>250000000</v>
      </c>
      <c r="L258" s="6">
        <v>247447251</v>
      </c>
      <c r="M258" s="13">
        <f t="shared" si="3"/>
        <v>58497791409</v>
      </c>
      <c r="N258" s="13">
        <f t="shared" si="3"/>
        <v>52730596908</v>
      </c>
    </row>
    <row r="259" spans="1:14" x14ac:dyDescent="0.25">
      <c r="A259" s="1">
        <v>257</v>
      </c>
      <c r="B259" s="3" t="s">
        <v>234</v>
      </c>
      <c r="C259" s="6">
        <v>1746748500</v>
      </c>
      <c r="D259" s="6">
        <v>1542588800</v>
      </c>
      <c r="E259" s="6">
        <v>0</v>
      </c>
      <c r="F259" s="6">
        <v>0</v>
      </c>
      <c r="G259" s="6">
        <v>20053168000</v>
      </c>
      <c r="H259" s="6">
        <v>11010490156</v>
      </c>
      <c r="I259" s="6">
        <v>161300000</v>
      </c>
      <c r="J259" s="6">
        <v>155452873</v>
      </c>
      <c r="K259" s="6">
        <v>40549550</v>
      </c>
      <c r="L259" s="6">
        <v>26198390</v>
      </c>
      <c r="M259" s="13">
        <f t="shared" si="3"/>
        <v>22001766050</v>
      </c>
      <c r="N259" s="13">
        <f t="shared" si="3"/>
        <v>12734730219</v>
      </c>
    </row>
    <row r="260" spans="1:14" x14ac:dyDescent="0.25">
      <c r="A260" s="1">
        <v>258</v>
      </c>
      <c r="B260" s="3" t="s">
        <v>235</v>
      </c>
      <c r="C260" s="6">
        <v>0</v>
      </c>
      <c r="D260" s="6">
        <v>0</v>
      </c>
      <c r="E260" s="6">
        <v>52500000</v>
      </c>
      <c r="F260" s="6">
        <v>51536000</v>
      </c>
      <c r="G260" s="6">
        <v>19815378981</v>
      </c>
      <c r="H260" s="6">
        <v>16367518868</v>
      </c>
      <c r="I260" s="6">
        <v>547610070</v>
      </c>
      <c r="J260" s="6">
        <v>476839770</v>
      </c>
      <c r="K260" s="6">
        <v>67491430</v>
      </c>
      <c r="L260" s="6">
        <v>25828500</v>
      </c>
      <c r="M260" s="13">
        <f t="shared" ref="M260:N323" si="4">K260+I260+G260+E260+C260</f>
        <v>20482980481</v>
      </c>
      <c r="N260" s="13">
        <f t="shared" si="4"/>
        <v>16921723138</v>
      </c>
    </row>
    <row r="261" spans="1:14" x14ac:dyDescent="0.25">
      <c r="A261" s="1">
        <v>259</v>
      </c>
      <c r="B261" s="3" t="s">
        <v>236</v>
      </c>
      <c r="C261" s="6">
        <v>1870000000</v>
      </c>
      <c r="D261" s="6">
        <v>1651942100</v>
      </c>
      <c r="E261" s="6">
        <v>100000000</v>
      </c>
      <c r="F261" s="6">
        <v>82130000</v>
      </c>
      <c r="G261" s="6">
        <v>27791270247</v>
      </c>
      <c r="H261" s="6">
        <v>25688880588</v>
      </c>
      <c r="I261" s="6">
        <v>515896000</v>
      </c>
      <c r="J261" s="6">
        <v>495658500</v>
      </c>
      <c r="K261" s="6">
        <v>100000000</v>
      </c>
      <c r="L261" s="6">
        <v>93383500</v>
      </c>
      <c r="M261" s="13">
        <f t="shared" si="4"/>
        <v>30377166247</v>
      </c>
      <c r="N261" s="13">
        <f t="shared" si="4"/>
        <v>28011994688</v>
      </c>
    </row>
    <row r="262" spans="1:14" x14ac:dyDescent="0.25">
      <c r="A262" s="1">
        <v>260</v>
      </c>
      <c r="B262" s="3" t="s">
        <v>237</v>
      </c>
      <c r="C262" s="6">
        <v>4453778450</v>
      </c>
      <c r="D262" s="6">
        <v>4272306054</v>
      </c>
      <c r="E262" s="6">
        <v>148000000</v>
      </c>
      <c r="F262" s="6">
        <v>138496012</v>
      </c>
      <c r="G262" s="6">
        <v>40863510870</v>
      </c>
      <c r="H262" s="6">
        <v>32856655788</v>
      </c>
      <c r="I262" s="6">
        <v>400000000</v>
      </c>
      <c r="J262" s="6">
        <v>382570500</v>
      </c>
      <c r="K262" s="6">
        <v>62000000</v>
      </c>
      <c r="L262" s="6">
        <v>55310300</v>
      </c>
      <c r="M262" s="13">
        <f t="shared" si="4"/>
        <v>45927289320</v>
      </c>
      <c r="N262" s="13">
        <f t="shared" si="4"/>
        <v>37705338654</v>
      </c>
    </row>
    <row r="263" spans="1:14" x14ac:dyDescent="0.25">
      <c r="A263" s="1">
        <v>261</v>
      </c>
      <c r="B263" s="3" t="s">
        <v>238</v>
      </c>
      <c r="C263" s="6">
        <v>400000000</v>
      </c>
      <c r="D263" s="6">
        <v>379910635</v>
      </c>
      <c r="E263" s="6">
        <v>125000000</v>
      </c>
      <c r="F263" s="6">
        <v>101760730</v>
      </c>
      <c r="G263" s="6">
        <v>14820000000</v>
      </c>
      <c r="H263" s="6">
        <v>11880109875</v>
      </c>
      <c r="I263" s="6">
        <v>567454693</v>
      </c>
      <c r="J263" s="6">
        <v>529456961</v>
      </c>
      <c r="K263" s="6">
        <v>260000000</v>
      </c>
      <c r="L263" s="6">
        <v>254953000</v>
      </c>
      <c r="M263" s="13">
        <f t="shared" si="4"/>
        <v>16172454693</v>
      </c>
      <c r="N263" s="13">
        <f t="shared" si="4"/>
        <v>13146191201</v>
      </c>
    </row>
    <row r="264" spans="1:14" x14ac:dyDescent="0.25">
      <c r="A264" s="1">
        <v>262</v>
      </c>
      <c r="B264" s="3" t="s">
        <v>239</v>
      </c>
      <c r="C264" s="6">
        <v>1300000000</v>
      </c>
      <c r="D264" s="6">
        <v>1215816592</v>
      </c>
      <c r="E264" s="6">
        <v>300000000</v>
      </c>
      <c r="F264" s="6">
        <v>295004525</v>
      </c>
      <c r="G264" s="6">
        <v>18728937725</v>
      </c>
      <c r="H264" s="6">
        <v>15479956503</v>
      </c>
      <c r="I264" s="6">
        <v>665875500</v>
      </c>
      <c r="J264" s="6">
        <v>525255239</v>
      </c>
      <c r="K264" s="6">
        <v>220085000</v>
      </c>
      <c r="L264" s="6">
        <v>192295350</v>
      </c>
      <c r="M264" s="13">
        <f t="shared" si="4"/>
        <v>21214898225</v>
      </c>
      <c r="N264" s="13">
        <f t="shared" si="4"/>
        <v>17708328209</v>
      </c>
    </row>
    <row r="265" spans="1:14" x14ac:dyDescent="0.25">
      <c r="A265" s="1">
        <v>263</v>
      </c>
      <c r="B265" s="3" t="s">
        <v>240</v>
      </c>
      <c r="C265" s="6">
        <v>1879837500</v>
      </c>
      <c r="D265" s="6">
        <v>1846424797</v>
      </c>
      <c r="E265" s="6">
        <v>50000000</v>
      </c>
      <c r="F265" s="6">
        <v>48841000</v>
      </c>
      <c r="G265" s="6">
        <v>19778380690</v>
      </c>
      <c r="H265" s="6">
        <v>17275256425</v>
      </c>
      <c r="I265" s="6">
        <v>249362000</v>
      </c>
      <c r="J265" s="6">
        <v>247074400</v>
      </c>
      <c r="K265" s="6">
        <v>50000000</v>
      </c>
      <c r="L265" s="6">
        <v>49938000</v>
      </c>
      <c r="M265" s="13">
        <f t="shared" si="4"/>
        <v>22007580190</v>
      </c>
      <c r="N265" s="13">
        <f t="shared" si="4"/>
        <v>19467534622</v>
      </c>
    </row>
    <row r="266" spans="1:14" x14ac:dyDescent="0.25">
      <c r="A266" s="1">
        <v>264</v>
      </c>
      <c r="B266" s="3" t="s">
        <v>241</v>
      </c>
      <c r="C266" s="6">
        <v>0</v>
      </c>
      <c r="D266" s="6">
        <v>0</v>
      </c>
      <c r="E266" s="6">
        <v>75000000</v>
      </c>
      <c r="F266" s="6">
        <v>59936809</v>
      </c>
      <c r="G266" s="6">
        <v>26174701872</v>
      </c>
      <c r="H266" s="6">
        <v>22453194237</v>
      </c>
      <c r="I266" s="6">
        <v>339125500</v>
      </c>
      <c r="J266" s="6">
        <v>334677398</v>
      </c>
      <c r="K266" s="6">
        <v>30000000</v>
      </c>
      <c r="L266" s="6">
        <v>17999300</v>
      </c>
      <c r="M266" s="13">
        <f t="shared" si="4"/>
        <v>26618827372</v>
      </c>
      <c r="N266" s="13">
        <f t="shared" si="4"/>
        <v>22865807744</v>
      </c>
    </row>
    <row r="267" spans="1:14" x14ac:dyDescent="0.25">
      <c r="A267" s="1">
        <v>265</v>
      </c>
      <c r="B267" s="3" t="s">
        <v>242</v>
      </c>
      <c r="C267" s="6">
        <v>0</v>
      </c>
      <c r="D267" s="6">
        <v>0</v>
      </c>
      <c r="E267" s="6">
        <v>28100000</v>
      </c>
      <c r="F267" s="6">
        <v>25999500</v>
      </c>
      <c r="G267" s="6">
        <v>75858378920</v>
      </c>
      <c r="H267" s="6">
        <v>65557624046</v>
      </c>
      <c r="I267" s="6">
        <v>1302135000</v>
      </c>
      <c r="J267" s="6">
        <v>1258100000</v>
      </c>
      <c r="K267" s="6">
        <v>650000000</v>
      </c>
      <c r="L267" s="6">
        <v>64350000</v>
      </c>
      <c r="M267" s="13">
        <f t="shared" si="4"/>
        <v>77838613920</v>
      </c>
      <c r="N267" s="13">
        <f t="shared" si="4"/>
        <v>66906073546</v>
      </c>
    </row>
    <row r="268" spans="1:14" x14ac:dyDescent="0.25">
      <c r="A268" s="1">
        <v>266</v>
      </c>
      <c r="B268" s="3" t="s">
        <v>243</v>
      </c>
      <c r="C268" s="6">
        <v>0</v>
      </c>
      <c r="D268" s="6">
        <v>0</v>
      </c>
      <c r="E268" s="6">
        <v>100000000</v>
      </c>
      <c r="F268" s="6">
        <v>76966614</v>
      </c>
      <c r="G268" s="6">
        <v>13895060500</v>
      </c>
      <c r="H268" s="6">
        <v>7789413431</v>
      </c>
      <c r="I268" s="6">
        <v>5500000000</v>
      </c>
      <c r="J268" s="6">
        <v>5295615547</v>
      </c>
      <c r="K268" s="6">
        <v>41288816</v>
      </c>
      <c r="L268" s="6">
        <v>30512900</v>
      </c>
      <c r="M268" s="13">
        <f t="shared" si="4"/>
        <v>19536349316</v>
      </c>
      <c r="N268" s="13">
        <f t="shared" si="4"/>
        <v>13192508492</v>
      </c>
    </row>
    <row r="269" spans="1:14" x14ac:dyDescent="0.25">
      <c r="A269" s="1">
        <v>267</v>
      </c>
      <c r="B269" s="3" t="s">
        <v>244</v>
      </c>
      <c r="C269" s="6">
        <v>0</v>
      </c>
      <c r="D269" s="6">
        <v>0</v>
      </c>
      <c r="E269" s="6">
        <v>160000000</v>
      </c>
      <c r="F269" s="6">
        <v>156482400</v>
      </c>
      <c r="G269" s="6">
        <v>44414431556</v>
      </c>
      <c r="H269" s="6">
        <v>30277851233</v>
      </c>
      <c r="I269" s="6">
        <v>1570809000</v>
      </c>
      <c r="J269" s="6">
        <v>1519740197</v>
      </c>
      <c r="K269" s="6">
        <v>305000000</v>
      </c>
      <c r="L269" s="6">
        <v>256446500</v>
      </c>
      <c r="M269" s="13">
        <f t="shared" si="4"/>
        <v>46450240556</v>
      </c>
      <c r="N269" s="13">
        <f t="shared" si="4"/>
        <v>32210520330</v>
      </c>
    </row>
    <row r="270" spans="1:14" x14ac:dyDescent="0.25">
      <c r="A270" s="1">
        <v>268</v>
      </c>
      <c r="B270" s="3" t="s">
        <v>245</v>
      </c>
      <c r="C270" s="6">
        <v>0</v>
      </c>
      <c r="D270" s="6">
        <v>0</v>
      </c>
      <c r="E270" s="6">
        <v>224999950</v>
      </c>
      <c r="F270" s="6">
        <v>224485976</v>
      </c>
      <c r="G270" s="6">
        <v>14140265997</v>
      </c>
      <c r="H270" s="6">
        <v>12511237879</v>
      </c>
      <c r="I270" s="6">
        <v>357953850</v>
      </c>
      <c r="J270" s="6">
        <v>223429300</v>
      </c>
      <c r="K270" s="6">
        <v>39997900</v>
      </c>
      <c r="L270" s="6">
        <v>33936400</v>
      </c>
      <c r="M270" s="13">
        <f t="shared" si="4"/>
        <v>14763217697</v>
      </c>
      <c r="N270" s="13">
        <f t="shared" si="4"/>
        <v>12993089555</v>
      </c>
    </row>
    <row r="271" spans="1:14" x14ac:dyDescent="0.25">
      <c r="A271" s="1">
        <v>269</v>
      </c>
      <c r="B271" s="3" t="s">
        <v>246</v>
      </c>
      <c r="C271" s="6">
        <v>0</v>
      </c>
      <c r="D271" s="6">
        <v>0</v>
      </c>
      <c r="E271" s="6">
        <v>0</v>
      </c>
      <c r="F271" s="6">
        <v>0</v>
      </c>
      <c r="G271" s="6">
        <v>16719918550</v>
      </c>
      <c r="H271" s="6">
        <v>15043577200</v>
      </c>
      <c r="I271" s="6">
        <v>525000000</v>
      </c>
      <c r="J271" s="6">
        <v>473262500</v>
      </c>
      <c r="K271" s="6">
        <v>60000000</v>
      </c>
      <c r="L271" s="6">
        <v>59324750</v>
      </c>
      <c r="M271" s="13">
        <f t="shared" si="4"/>
        <v>17304918550</v>
      </c>
      <c r="N271" s="13">
        <f t="shared" si="4"/>
        <v>15576164450</v>
      </c>
    </row>
    <row r="272" spans="1:14" x14ac:dyDescent="0.25">
      <c r="A272" s="1">
        <v>270</v>
      </c>
      <c r="B272" s="3" t="s">
        <v>247</v>
      </c>
      <c r="C272" s="6">
        <v>0</v>
      </c>
      <c r="D272" s="6">
        <v>0</v>
      </c>
      <c r="E272" s="6">
        <v>0</v>
      </c>
      <c r="F272" s="6">
        <v>0</v>
      </c>
      <c r="G272" s="6">
        <v>18672888070</v>
      </c>
      <c r="H272" s="6">
        <v>15500841525</v>
      </c>
      <c r="I272" s="6">
        <v>844134465</v>
      </c>
      <c r="J272" s="6">
        <v>763441479</v>
      </c>
      <c r="K272" s="6">
        <v>102000000</v>
      </c>
      <c r="L272" s="6">
        <v>93138550</v>
      </c>
      <c r="M272" s="13">
        <f t="shared" si="4"/>
        <v>19619022535</v>
      </c>
      <c r="N272" s="13">
        <f t="shared" si="4"/>
        <v>16357421554</v>
      </c>
    </row>
    <row r="273" spans="1:14" x14ac:dyDescent="0.25">
      <c r="A273" s="1">
        <v>271</v>
      </c>
      <c r="B273" s="3" t="s">
        <v>248</v>
      </c>
      <c r="C273" s="6">
        <v>0</v>
      </c>
      <c r="D273" s="6">
        <v>0</v>
      </c>
      <c r="E273" s="6">
        <v>16385765</v>
      </c>
      <c r="F273" s="6">
        <v>15525400</v>
      </c>
      <c r="G273" s="6">
        <v>37541062054</v>
      </c>
      <c r="H273" s="6">
        <v>35675979798</v>
      </c>
      <c r="I273" s="6">
        <v>23296619</v>
      </c>
      <c r="J273" s="6">
        <v>22781200</v>
      </c>
      <c r="K273" s="6">
        <v>11704145</v>
      </c>
      <c r="L273" s="6">
        <v>11566200</v>
      </c>
      <c r="M273" s="13">
        <f t="shared" si="4"/>
        <v>37592448583</v>
      </c>
      <c r="N273" s="13">
        <f t="shared" si="4"/>
        <v>35725852598</v>
      </c>
    </row>
    <row r="274" spans="1:14" x14ac:dyDescent="0.25">
      <c r="A274" s="1">
        <v>272</v>
      </c>
      <c r="B274" s="3" t="s">
        <v>249</v>
      </c>
      <c r="C274" s="6">
        <v>0</v>
      </c>
      <c r="D274" s="6">
        <v>0</v>
      </c>
      <c r="E274" s="6">
        <v>32732500</v>
      </c>
      <c r="F274" s="6">
        <v>7602000</v>
      </c>
      <c r="G274" s="6">
        <v>19955582761</v>
      </c>
      <c r="H274" s="6">
        <v>15323250587</v>
      </c>
      <c r="I274" s="6">
        <v>751584500</v>
      </c>
      <c r="J274" s="6">
        <v>678909886</v>
      </c>
      <c r="K274" s="6">
        <v>115000000</v>
      </c>
      <c r="L274" s="6">
        <v>110075000</v>
      </c>
      <c r="M274" s="13">
        <f t="shared" si="4"/>
        <v>20854899761</v>
      </c>
      <c r="N274" s="13">
        <f t="shared" si="4"/>
        <v>16119837473</v>
      </c>
    </row>
    <row r="275" spans="1:14" x14ac:dyDescent="0.25">
      <c r="A275" s="1">
        <v>273</v>
      </c>
      <c r="B275" s="3" t="s">
        <v>250</v>
      </c>
      <c r="C275" s="6">
        <v>0</v>
      </c>
      <c r="D275" s="6">
        <v>0</v>
      </c>
      <c r="E275" s="6">
        <v>0</v>
      </c>
      <c r="F275" s="6">
        <v>0</v>
      </c>
      <c r="G275" s="6">
        <v>1760000000</v>
      </c>
      <c r="H275" s="6">
        <v>1361604200</v>
      </c>
      <c r="I275" s="6">
        <v>571941800</v>
      </c>
      <c r="J275" s="6">
        <v>558850350</v>
      </c>
      <c r="K275" s="6">
        <v>0</v>
      </c>
      <c r="L275" s="6">
        <v>0</v>
      </c>
      <c r="M275" s="13">
        <f t="shared" si="4"/>
        <v>2331941800</v>
      </c>
      <c r="N275" s="13">
        <f t="shared" si="4"/>
        <v>1920454550</v>
      </c>
    </row>
    <row r="276" spans="1:14" x14ac:dyDescent="0.25">
      <c r="A276" s="1">
        <v>274</v>
      </c>
      <c r="B276" s="3" t="s">
        <v>251</v>
      </c>
      <c r="C276" s="6">
        <v>0</v>
      </c>
      <c r="D276" s="6">
        <v>0</v>
      </c>
      <c r="E276" s="6">
        <v>0</v>
      </c>
      <c r="F276" s="6">
        <v>0</v>
      </c>
      <c r="G276" s="6">
        <v>2030853000</v>
      </c>
      <c r="H276" s="6">
        <v>1141767143</v>
      </c>
      <c r="I276" s="6">
        <v>0</v>
      </c>
      <c r="J276" s="6">
        <v>0</v>
      </c>
      <c r="K276" s="6">
        <v>0</v>
      </c>
      <c r="L276" s="6">
        <v>0</v>
      </c>
      <c r="M276" s="13">
        <f t="shared" si="4"/>
        <v>2030853000</v>
      </c>
      <c r="N276" s="13">
        <f t="shared" si="4"/>
        <v>1141767143</v>
      </c>
    </row>
    <row r="277" spans="1:14" x14ac:dyDescent="0.25">
      <c r="A277" s="1">
        <v>275</v>
      </c>
      <c r="B277" s="3" t="s">
        <v>252</v>
      </c>
      <c r="C277" s="6">
        <v>0</v>
      </c>
      <c r="D277" s="6">
        <v>0</v>
      </c>
      <c r="E277" s="6">
        <v>0</v>
      </c>
      <c r="F277" s="6">
        <v>0</v>
      </c>
      <c r="G277" s="6">
        <v>358147114</v>
      </c>
      <c r="H277" s="6">
        <v>330957153</v>
      </c>
      <c r="I277" s="6">
        <v>0</v>
      </c>
      <c r="J277" s="6">
        <v>0</v>
      </c>
      <c r="K277" s="6">
        <v>101536073</v>
      </c>
      <c r="L277" s="6">
        <v>101462673</v>
      </c>
      <c r="M277" s="13">
        <f t="shared" si="4"/>
        <v>459683187</v>
      </c>
      <c r="N277" s="13">
        <f t="shared" si="4"/>
        <v>432419826</v>
      </c>
    </row>
    <row r="278" spans="1:14" x14ac:dyDescent="0.25">
      <c r="A278" s="1">
        <v>276</v>
      </c>
      <c r="B278" s="3" t="s">
        <v>253</v>
      </c>
      <c r="C278" s="6">
        <v>0</v>
      </c>
      <c r="D278" s="6">
        <v>0</v>
      </c>
      <c r="E278" s="6">
        <v>0</v>
      </c>
      <c r="F278" s="6">
        <v>0</v>
      </c>
      <c r="G278" s="6">
        <v>364816799</v>
      </c>
      <c r="H278" s="6">
        <v>363336389</v>
      </c>
      <c r="I278" s="6">
        <v>0</v>
      </c>
      <c r="J278" s="6">
        <v>0</v>
      </c>
      <c r="K278" s="6">
        <v>0</v>
      </c>
      <c r="L278" s="6">
        <v>0</v>
      </c>
      <c r="M278" s="13">
        <f t="shared" si="4"/>
        <v>364816799</v>
      </c>
      <c r="N278" s="13">
        <f t="shared" si="4"/>
        <v>363336389</v>
      </c>
    </row>
    <row r="279" spans="1:14" x14ac:dyDescent="0.25">
      <c r="A279" s="1">
        <v>277</v>
      </c>
      <c r="B279" s="3" t="s">
        <v>254</v>
      </c>
      <c r="C279" s="6">
        <v>0</v>
      </c>
      <c r="D279" s="6">
        <v>0</v>
      </c>
      <c r="E279" s="6">
        <v>0</v>
      </c>
      <c r="F279" s="6">
        <v>0</v>
      </c>
      <c r="G279" s="6">
        <v>245275000</v>
      </c>
      <c r="H279" s="6">
        <v>218179000</v>
      </c>
      <c r="I279" s="6">
        <v>88418000</v>
      </c>
      <c r="J279" s="6">
        <v>84418000</v>
      </c>
      <c r="K279" s="6">
        <v>0</v>
      </c>
      <c r="L279" s="6">
        <v>0</v>
      </c>
      <c r="M279" s="13">
        <f t="shared" si="4"/>
        <v>333693000</v>
      </c>
      <c r="N279" s="13">
        <f t="shared" si="4"/>
        <v>302597000</v>
      </c>
    </row>
    <row r="280" spans="1:14" x14ac:dyDescent="0.25">
      <c r="A280" s="1">
        <v>278</v>
      </c>
      <c r="B280" s="3" t="s">
        <v>255</v>
      </c>
      <c r="C280" s="6">
        <v>0</v>
      </c>
      <c r="D280" s="6">
        <v>0</v>
      </c>
      <c r="E280" s="6">
        <v>0</v>
      </c>
      <c r="F280" s="6">
        <v>0</v>
      </c>
      <c r="G280" s="6">
        <v>479913344</v>
      </c>
      <c r="H280" s="6">
        <v>472536700</v>
      </c>
      <c r="I280" s="6">
        <v>7450000</v>
      </c>
      <c r="J280" s="6">
        <v>7450000</v>
      </c>
      <c r="K280" s="6">
        <v>0</v>
      </c>
      <c r="L280" s="6">
        <v>0</v>
      </c>
      <c r="M280" s="13">
        <f t="shared" si="4"/>
        <v>487363344</v>
      </c>
      <c r="N280" s="13">
        <f t="shared" si="4"/>
        <v>479986700</v>
      </c>
    </row>
    <row r="281" spans="1:14" x14ac:dyDescent="0.25">
      <c r="A281" s="1">
        <v>279</v>
      </c>
      <c r="B281" s="3" t="s">
        <v>256</v>
      </c>
      <c r="C281" s="6">
        <v>0</v>
      </c>
      <c r="D281" s="6">
        <v>0</v>
      </c>
      <c r="E281" s="6">
        <v>0</v>
      </c>
      <c r="F281" s="6">
        <v>0</v>
      </c>
      <c r="G281" s="6">
        <v>253800000</v>
      </c>
      <c r="H281" s="6">
        <v>135350000</v>
      </c>
      <c r="I281" s="6">
        <v>0</v>
      </c>
      <c r="J281" s="6">
        <v>0</v>
      </c>
      <c r="K281" s="6">
        <v>0</v>
      </c>
      <c r="L281" s="6">
        <v>0</v>
      </c>
      <c r="M281" s="13">
        <f t="shared" si="4"/>
        <v>253800000</v>
      </c>
      <c r="N281" s="13">
        <f t="shared" si="4"/>
        <v>135350000</v>
      </c>
    </row>
    <row r="282" spans="1:14" x14ac:dyDescent="0.25">
      <c r="A282" s="1">
        <v>280</v>
      </c>
      <c r="B282" s="3" t="s">
        <v>257</v>
      </c>
      <c r="C282" s="6">
        <v>0</v>
      </c>
      <c r="D282" s="6">
        <v>0</v>
      </c>
      <c r="E282" s="6">
        <v>0</v>
      </c>
      <c r="F282" s="6">
        <v>0</v>
      </c>
      <c r="G282" s="6">
        <v>210035226</v>
      </c>
      <c r="H282" s="6">
        <v>210020226</v>
      </c>
      <c r="I282" s="6">
        <v>0</v>
      </c>
      <c r="J282" s="6">
        <v>0</v>
      </c>
      <c r="K282" s="6">
        <v>0</v>
      </c>
      <c r="L282" s="6">
        <v>0</v>
      </c>
      <c r="M282" s="13">
        <f t="shared" si="4"/>
        <v>210035226</v>
      </c>
      <c r="N282" s="13">
        <f t="shared" si="4"/>
        <v>210020226</v>
      </c>
    </row>
    <row r="283" spans="1:14" x14ac:dyDescent="0.25">
      <c r="A283" s="1">
        <v>281</v>
      </c>
      <c r="B283" s="3" t="s">
        <v>258</v>
      </c>
      <c r="C283" s="6">
        <v>0</v>
      </c>
      <c r="D283" s="6">
        <v>0</v>
      </c>
      <c r="E283" s="6">
        <v>0</v>
      </c>
      <c r="F283" s="6">
        <v>0</v>
      </c>
      <c r="G283" s="6">
        <v>1403003693</v>
      </c>
      <c r="H283" s="6">
        <v>1373654850</v>
      </c>
      <c r="I283" s="6">
        <v>20745400</v>
      </c>
      <c r="J283" s="6">
        <v>20745400</v>
      </c>
      <c r="K283" s="6">
        <v>0</v>
      </c>
      <c r="L283" s="6">
        <v>0</v>
      </c>
      <c r="M283" s="13">
        <f t="shared" si="4"/>
        <v>1423749093</v>
      </c>
      <c r="N283" s="13">
        <f t="shared" si="4"/>
        <v>1394400250</v>
      </c>
    </row>
    <row r="284" spans="1:14" x14ac:dyDescent="0.25">
      <c r="A284" s="1">
        <v>282</v>
      </c>
      <c r="B284" s="3" t="s">
        <v>259</v>
      </c>
      <c r="C284" s="6">
        <v>0</v>
      </c>
      <c r="D284" s="6">
        <v>0</v>
      </c>
      <c r="E284" s="6">
        <v>0</v>
      </c>
      <c r="F284" s="6">
        <v>0</v>
      </c>
      <c r="G284" s="6">
        <v>829095750</v>
      </c>
      <c r="H284" s="6">
        <v>828776750</v>
      </c>
      <c r="I284" s="6">
        <v>70692250</v>
      </c>
      <c r="J284" s="6">
        <v>70345930</v>
      </c>
      <c r="K284" s="6">
        <v>47750000</v>
      </c>
      <c r="L284" s="6">
        <v>47632800</v>
      </c>
      <c r="M284" s="13">
        <f t="shared" si="4"/>
        <v>947538000</v>
      </c>
      <c r="N284" s="13">
        <f t="shared" si="4"/>
        <v>946755480</v>
      </c>
    </row>
    <row r="285" spans="1:14" x14ac:dyDescent="0.25">
      <c r="A285" s="1">
        <v>283</v>
      </c>
      <c r="B285" s="3" t="s">
        <v>409</v>
      </c>
      <c r="C285" s="6">
        <v>0</v>
      </c>
      <c r="D285" s="6">
        <v>0</v>
      </c>
      <c r="E285" s="6">
        <v>0</v>
      </c>
      <c r="F285" s="6">
        <v>0</v>
      </c>
      <c r="G285" s="6">
        <v>203072000</v>
      </c>
      <c r="H285" s="6">
        <v>202730000</v>
      </c>
      <c r="I285" s="6">
        <v>0</v>
      </c>
      <c r="J285" s="6">
        <v>0</v>
      </c>
      <c r="K285" s="6">
        <v>0</v>
      </c>
      <c r="L285" s="6">
        <v>0</v>
      </c>
      <c r="M285" s="13">
        <f t="shared" si="4"/>
        <v>203072000</v>
      </c>
      <c r="N285" s="13">
        <f t="shared" si="4"/>
        <v>202730000</v>
      </c>
    </row>
    <row r="286" spans="1:14" x14ac:dyDescent="0.25">
      <c r="A286" s="1">
        <v>284</v>
      </c>
      <c r="B286" s="3" t="s">
        <v>261</v>
      </c>
      <c r="C286" s="6">
        <v>0</v>
      </c>
      <c r="D286" s="6">
        <v>0</v>
      </c>
      <c r="E286" s="6">
        <v>0</v>
      </c>
      <c r="F286" s="6">
        <v>0</v>
      </c>
      <c r="G286" s="6">
        <v>253118184</v>
      </c>
      <c r="H286" s="6">
        <v>247077500</v>
      </c>
      <c r="I286" s="6">
        <v>0</v>
      </c>
      <c r="J286" s="6">
        <v>0</v>
      </c>
      <c r="K286" s="6">
        <v>0</v>
      </c>
      <c r="L286" s="6">
        <v>0</v>
      </c>
      <c r="M286" s="13">
        <f t="shared" si="4"/>
        <v>253118184</v>
      </c>
      <c r="N286" s="13">
        <f t="shared" si="4"/>
        <v>247077500</v>
      </c>
    </row>
    <row r="287" spans="1:14" x14ac:dyDescent="0.25">
      <c r="A287" s="1">
        <v>285</v>
      </c>
      <c r="B287" s="3" t="s">
        <v>262</v>
      </c>
      <c r="C287" s="6">
        <v>0</v>
      </c>
      <c r="D287" s="6">
        <v>0</v>
      </c>
      <c r="E287" s="6">
        <v>0</v>
      </c>
      <c r="F287" s="6">
        <v>0</v>
      </c>
      <c r="G287" s="6">
        <v>206659197</v>
      </c>
      <c r="H287" s="6">
        <v>7500000</v>
      </c>
      <c r="I287" s="6">
        <v>23997446</v>
      </c>
      <c r="J287" s="6">
        <v>23997446</v>
      </c>
      <c r="K287" s="6">
        <v>96781354</v>
      </c>
      <c r="L287" s="6">
        <v>58900000</v>
      </c>
      <c r="M287" s="13">
        <f t="shared" si="4"/>
        <v>327437997</v>
      </c>
      <c r="N287" s="13">
        <f t="shared" si="4"/>
        <v>90397446</v>
      </c>
    </row>
    <row r="288" spans="1:14" x14ac:dyDescent="0.25">
      <c r="A288" s="1">
        <v>286</v>
      </c>
      <c r="B288" s="3" t="s">
        <v>263</v>
      </c>
      <c r="C288" s="6">
        <v>0</v>
      </c>
      <c r="D288" s="6">
        <v>0</v>
      </c>
      <c r="E288" s="6">
        <v>0</v>
      </c>
      <c r="F288" s="6">
        <v>0</v>
      </c>
      <c r="G288" s="6">
        <v>348588576</v>
      </c>
      <c r="H288" s="6">
        <v>340983816</v>
      </c>
      <c r="I288" s="6">
        <v>0</v>
      </c>
      <c r="J288" s="6">
        <v>0</v>
      </c>
      <c r="K288" s="6">
        <v>0</v>
      </c>
      <c r="L288" s="6">
        <v>0</v>
      </c>
      <c r="M288" s="13">
        <f t="shared" si="4"/>
        <v>348588576</v>
      </c>
      <c r="N288" s="13">
        <f t="shared" si="4"/>
        <v>340983816</v>
      </c>
    </row>
    <row r="289" spans="1:14" x14ac:dyDescent="0.25">
      <c r="A289" s="1">
        <v>287</v>
      </c>
      <c r="B289" s="3" t="s">
        <v>264</v>
      </c>
      <c r="C289" s="6">
        <v>1318030533</v>
      </c>
      <c r="D289" s="6">
        <v>1294093775</v>
      </c>
      <c r="E289" s="6">
        <v>201208000</v>
      </c>
      <c r="F289" s="6">
        <v>200779150</v>
      </c>
      <c r="G289" s="6">
        <v>3198792000</v>
      </c>
      <c r="H289" s="6">
        <v>3124402783</v>
      </c>
      <c r="I289" s="6">
        <v>556141000</v>
      </c>
      <c r="J289" s="6">
        <v>524981400</v>
      </c>
      <c r="K289" s="6">
        <v>200000000</v>
      </c>
      <c r="L289" s="6">
        <v>172696350</v>
      </c>
      <c r="M289" s="13">
        <f t="shared" si="4"/>
        <v>5474171533</v>
      </c>
      <c r="N289" s="13">
        <f t="shared" si="4"/>
        <v>5316953458</v>
      </c>
    </row>
    <row r="290" spans="1:14" x14ac:dyDescent="0.25">
      <c r="A290" s="1">
        <v>288</v>
      </c>
      <c r="B290" s="3" t="s">
        <v>265</v>
      </c>
      <c r="C290" s="6">
        <v>74300000</v>
      </c>
      <c r="D290" s="6">
        <v>74300000</v>
      </c>
      <c r="E290" s="6">
        <v>0</v>
      </c>
      <c r="F290" s="6">
        <v>0</v>
      </c>
      <c r="G290" s="6">
        <v>178123120</v>
      </c>
      <c r="H290" s="6">
        <v>178123120</v>
      </c>
      <c r="I290" s="6">
        <v>76855200</v>
      </c>
      <c r="J290" s="6">
        <v>74436400</v>
      </c>
      <c r="K290" s="6">
        <v>0</v>
      </c>
      <c r="L290" s="6">
        <v>0</v>
      </c>
      <c r="M290" s="13">
        <f t="shared" si="4"/>
        <v>329278320</v>
      </c>
      <c r="N290" s="13">
        <f t="shared" si="4"/>
        <v>326859520</v>
      </c>
    </row>
    <row r="291" spans="1:14" x14ac:dyDescent="0.25">
      <c r="A291" s="1">
        <v>289</v>
      </c>
      <c r="B291" s="3" t="s">
        <v>266</v>
      </c>
      <c r="C291" s="6">
        <v>132411000</v>
      </c>
      <c r="D291" s="6">
        <v>128636000</v>
      </c>
      <c r="E291" s="6">
        <v>0</v>
      </c>
      <c r="F291" s="6">
        <v>0</v>
      </c>
      <c r="G291" s="6">
        <v>197952179</v>
      </c>
      <c r="H291" s="6">
        <v>193749440</v>
      </c>
      <c r="I291" s="6">
        <v>48726500</v>
      </c>
      <c r="J291" s="6">
        <v>47812200</v>
      </c>
      <c r="K291" s="6">
        <v>0</v>
      </c>
      <c r="L291" s="6">
        <v>0</v>
      </c>
      <c r="M291" s="13">
        <f t="shared" si="4"/>
        <v>379089679</v>
      </c>
      <c r="N291" s="13">
        <f t="shared" si="4"/>
        <v>370197640</v>
      </c>
    </row>
    <row r="292" spans="1:14" x14ac:dyDescent="0.25">
      <c r="A292" s="1">
        <v>290</v>
      </c>
      <c r="B292" s="3" t="s">
        <v>267</v>
      </c>
      <c r="C292" s="6">
        <v>200000000</v>
      </c>
      <c r="D292" s="6">
        <v>199400000</v>
      </c>
      <c r="E292" s="6">
        <v>0</v>
      </c>
      <c r="F292" s="6">
        <v>0</v>
      </c>
      <c r="G292" s="6">
        <v>506719288</v>
      </c>
      <c r="H292" s="6">
        <v>504301000</v>
      </c>
      <c r="I292" s="6">
        <v>102000000</v>
      </c>
      <c r="J292" s="6">
        <v>102000000</v>
      </c>
      <c r="K292" s="6">
        <v>148000000</v>
      </c>
      <c r="L292" s="6">
        <v>148000000</v>
      </c>
      <c r="M292" s="13">
        <f t="shared" si="4"/>
        <v>956719288</v>
      </c>
      <c r="N292" s="13">
        <f t="shared" si="4"/>
        <v>953701000</v>
      </c>
    </row>
    <row r="293" spans="1:14" x14ac:dyDescent="0.25">
      <c r="A293" s="1">
        <v>291</v>
      </c>
      <c r="B293" s="3" t="s">
        <v>268</v>
      </c>
      <c r="C293" s="6">
        <v>92940000</v>
      </c>
      <c r="D293" s="6">
        <v>90988711</v>
      </c>
      <c r="E293" s="6">
        <v>0</v>
      </c>
      <c r="F293" s="6">
        <v>0</v>
      </c>
      <c r="G293" s="6">
        <v>304167100</v>
      </c>
      <c r="H293" s="6">
        <v>298875961</v>
      </c>
      <c r="I293" s="6">
        <v>53502607</v>
      </c>
      <c r="J293" s="6">
        <v>53502607</v>
      </c>
      <c r="K293" s="6">
        <v>0</v>
      </c>
      <c r="L293" s="6">
        <v>0</v>
      </c>
      <c r="M293" s="13">
        <f t="shared" si="4"/>
        <v>450609707</v>
      </c>
      <c r="N293" s="13">
        <f t="shared" si="4"/>
        <v>443367279</v>
      </c>
    </row>
    <row r="294" spans="1:14" x14ac:dyDescent="0.25">
      <c r="A294" s="1">
        <v>292</v>
      </c>
      <c r="B294" s="3" t="s">
        <v>269</v>
      </c>
      <c r="C294" s="6">
        <v>63996940</v>
      </c>
      <c r="D294" s="6">
        <v>63996940</v>
      </c>
      <c r="E294" s="6">
        <v>0</v>
      </c>
      <c r="F294" s="6">
        <v>0</v>
      </c>
      <c r="G294" s="6">
        <v>384352247</v>
      </c>
      <c r="H294" s="6">
        <v>384352247</v>
      </c>
      <c r="I294" s="6">
        <v>0</v>
      </c>
      <c r="J294" s="6">
        <v>0</v>
      </c>
      <c r="K294" s="6">
        <v>0</v>
      </c>
      <c r="L294" s="6">
        <v>0</v>
      </c>
      <c r="M294" s="13">
        <f t="shared" si="4"/>
        <v>448349187</v>
      </c>
      <c r="N294" s="13">
        <f t="shared" si="4"/>
        <v>448349187</v>
      </c>
    </row>
    <row r="295" spans="1:14" x14ac:dyDescent="0.25">
      <c r="A295" s="1">
        <v>293</v>
      </c>
      <c r="B295" s="3" t="s">
        <v>270</v>
      </c>
      <c r="C295" s="6">
        <v>0</v>
      </c>
      <c r="D295" s="6">
        <v>0</v>
      </c>
      <c r="E295" s="6">
        <v>0</v>
      </c>
      <c r="F295" s="6">
        <v>0</v>
      </c>
      <c r="G295" s="6">
        <v>241122056</v>
      </c>
      <c r="H295" s="6">
        <v>206243134</v>
      </c>
      <c r="I295" s="6">
        <v>0</v>
      </c>
      <c r="J295" s="6">
        <v>0</v>
      </c>
      <c r="K295" s="6">
        <v>0</v>
      </c>
      <c r="L295" s="6">
        <v>0</v>
      </c>
      <c r="M295" s="13">
        <f t="shared" si="4"/>
        <v>241122056</v>
      </c>
      <c r="N295" s="13">
        <f t="shared" si="4"/>
        <v>206243134</v>
      </c>
    </row>
    <row r="296" spans="1:14" x14ac:dyDescent="0.25">
      <c r="A296" s="1">
        <v>294</v>
      </c>
      <c r="B296" s="3" t="s">
        <v>271</v>
      </c>
      <c r="C296" s="6">
        <v>164443600</v>
      </c>
      <c r="D296" s="6">
        <v>100816000</v>
      </c>
      <c r="E296" s="6">
        <v>0</v>
      </c>
      <c r="F296" s="6">
        <v>0</v>
      </c>
      <c r="G296" s="6">
        <v>200986791</v>
      </c>
      <c r="H296" s="6">
        <v>200873700</v>
      </c>
      <c r="I296" s="6">
        <v>0</v>
      </c>
      <c r="J296" s="6">
        <v>0</v>
      </c>
      <c r="K296" s="6">
        <v>0</v>
      </c>
      <c r="L296" s="6">
        <v>0</v>
      </c>
      <c r="M296" s="13">
        <f t="shared" si="4"/>
        <v>365430391</v>
      </c>
      <c r="N296" s="13">
        <f t="shared" si="4"/>
        <v>301689700</v>
      </c>
    </row>
    <row r="297" spans="1:14" x14ac:dyDescent="0.25">
      <c r="A297" s="1">
        <v>295</v>
      </c>
      <c r="B297" s="3" t="s">
        <v>272</v>
      </c>
      <c r="C297" s="6">
        <v>30558600</v>
      </c>
      <c r="D297" s="6">
        <v>29833800</v>
      </c>
      <c r="E297" s="6">
        <v>0</v>
      </c>
      <c r="F297" s="6">
        <v>0</v>
      </c>
      <c r="G297" s="6">
        <v>200000000</v>
      </c>
      <c r="H297" s="6">
        <v>190500000</v>
      </c>
      <c r="I297" s="6">
        <v>0</v>
      </c>
      <c r="J297" s="6">
        <v>0</v>
      </c>
      <c r="K297" s="6">
        <v>35450000</v>
      </c>
      <c r="L297" s="6">
        <v>35433600</v>
      </c>
      <c r="M297" s="13">
        <f t="shared" si="4"/>
        <v>266008600</v>
      </c>
      <c r="N297" s="13">
        <f t="shared" si="4"/>
        <v>255767400</v>
      </c>
    </row>
    <row r="298" spans="1:14" x14ac:dyDescent="0.25">
      <c r="A298" s="1">
        <v>296</v>
      </c>
      <c r="B298" s="3" t="s">
        <v>273</v>
      </c>
      <c r="C298" s="6">
        <v>0</v>
      </c>
      <c r="D298" s="6">
        <v>0</v>
      </c>
      <c r="E298" s="6">
        <v>0</v>
      </c>
      <c r="F298" s="6">
        <v>0</v>
      </c>
      <c r="G298" s="6">
        <v>262458000</v>
      </c>
      <c r="H298" s="6">
        <v>240000000</v>
      </c>
      <c r="I298" s="6">
        <v>0</v>
      </c>
      <c r="J298" s="6">
        <v>0</v>
      </c>
      <c r="K298" s="6">
        <v>0</v>
      </c>
      <c r="L298" s="6">
        <v>0</v>
      </c>
      <c r="M298" s="13">
        <f t="shared" si="4"/>
        <v>262458000</v>
      </c>
      <c r="N298" s="13">
        <f t="shared" si="4"/>
        <v>240000000</v>
      </c>
    </row>
    <row r="299" spans="1:14" x14ac:dyDescent="0.25">
      <c r="A299" s="1">
        <v>297</v>
      </c>
      <c r="B299" s="3" t="s">
        <v>274</v>
      </c>
      <c r="C299" s="6">
        <v>0</v>
      </c>
      <c r="D299" s="6">
        <v>0</v>
      </c>
      <c r="E299" s="6">
        <v>0</v>
      </c>
      <c r="F299" s="6">
        <v>0</v>
      </c>
      <c r="G299" s="6">
        <v>237462000</v>
      </c>
      <c r="H299" s="6">
        <v>234719000</v>
      </c>
      <c r="I299" s="6">
        <v>0</v>
      </c>
      <c r="J299" s="6">
        <v>0</v>
      </c>
      <c r="K299" s="6">
        <v>0</v>
      </c>
      <c r="L299" s="6">
        <v>0</v>
      </c>
      <c r="M299" s="13">
        <f t="shared" si="4"/>
        <v>237462000</v>
      </c>
      <c r="N299" s="13">
        <f t="shared" si="4"/>
        <v>234719000</v>
      </c>
    </row>
    <row r="300" spans="1:14" x14ac:dyDescent="0.25">
      <c r="A300" s="1">
        <v>298</v>
      </c>
      <c r="B300" s="3" t="s">
        <v>410</v>
      </c>
      <c r="C300" s="6">
        <v>0</v>
      </c>
      <c r="D300" s="6">
        <v>0</v>
      </c>
      <c r="E300" s="6">
        <v>0</v>
      </c>
      <c r="F300" s="6">
        <v>0</v>
      </c>
      <c r="G300" s="6">
        <v>130604100</v>
      </c>
      <c r="H300" s="6">
        <v>126280000</v>
      </c>
      <c r="I300" s="6">
        <v>106857900</v>
      </c>
      <c r="J300" s="6">
        <v>106857900</v>
      </c>
      <c r="K300" s="6">
        <v>0</v>
      </c>
      <c r="L300" s="6">
        <v>0</v>
      </c>
      <c r="M300" s="13">
        <f t="shared" si="4"/>
        <v>237462000</v>
      </c>
      <c r="N300" s="13">
        <f t="shared" si="4"/>
        <v>233137900</v>
      </c>
    </row>
    <row r="301" spans="1:14" x14ac:dyDescent="0.25">
      <c r="A301" s="1">
        <v>299</v>
      </c>
      <c r="B301" s="3" t="s">
        <v>276</v>
      </c>
      <c r="C301" s="6">
        <v>0</v>
      </c>
      <c r="D301" s="6">
        <v>0</v>
      </c>
      <c r="E301" s="6">
        <v>0</v>
      </c>
      <c r="F301" s="6">
        <v>0</v>
      </c>
      <c r="G301" s="6">
        <v>225532000</v>
      </c>
      <c r="H301" s="6">
        <v>223084000</v>
      </c>
      <c r="I301" s="6">
        <v>15000000</v>
      </c>
      <c r="J301" s="6">
        <v>14585000</v>
      </c>
      <c r="K301" s="6">
        <v>0</v>
      </c>
      <c r="L301" s="6">
        <v>0</v>
      </c>
      <c r="M301" s="13">
        <f t="shared" si="4"/>
        <v>240532000</v>
      </c>
      <c r="N301" s="13">
        <f t="shared" si="4"/>
        <v>237669000</v>
      </c>
    </row>
    <row r="302" spans="1:14" x14ac:dyDescent="0.25">
      <c r="A302" s="1">
        <v>300</v>
      </c>
      <c r="B302" s="3" t="s">
        <v>411</v>
      </c>
      <c r="C302" s="6">
        <v>0</v>
      </c>
      <c r="D302" s="6">
        <v>0</v>
      </c>
      <c r="E302" s="6">
        <v>0</v>
      </c>
      <c r="F302" s="6">
        <v>0</v>
      </c>
      <c r="G302" s="6">
        <v>145286815</v>
      </c>
      <c r="H302" s="6">
        <v>135626815</v>
      </c>
      <c r="I302" s="6">
        <v>0</v>
      </c>
      <c r="J302" s="6">
        <v>0</v>
      </c>
      <c r="K302" s="6">
        <v>118871030</v>
      </c>
      <c r="L302" s="6">
        <v>117692834</v>
      </c>
      <c r="M302" s="13">
        <f t="shared" si="4"/>
        <v>264157845</v>
      </c>
      <c r="N302" s="13">
        <f t="shared" si="4"/>
        <v>253319649</v>
      </c>
    </row>
    <row r="303" spans="1:14" x14ac:dyDescent="0.25">
      <c r="A303" s="1">
        <v>301</v>
      </c>
      <c r="B303" s="3" t="s">
        <v>278</v>
      </c>
      <c r="C303" s="6">
        <v>0</v>
      </c>
      <c r="D303" s="6">
        <v>0</v>
      </c>
      <c r="E303" s="6">
        <v>0</v>
      </c>
      <c r="F303" s="6">
        <v>0</v>
      </c>
      <c r="G303" s="6">
        <v>159946000</v>
      </c>
      <c r="H303" s="6">
        <v>155009295</v>
      </c>
      <c r="I303" s="6">
        <v>77516000</v>
      </c>
      <c r="J303" s="6">
        <v>75450500</v>
      </c>
      <c r="K303" s="6">
        <v>0</v>
      </c>
      <c r="L303" s="6">
        <v>0</v>
      </c>
      <c r="M303" s="13">
        <f t="shared" si="4"/>
        <v>237462000</v>
      </c>
      <c r="N303" s="13">
        <f t="shared" si="4"/>
        <v>230459795</v>
      </c>
    </row>
    <row r="304" spans="1:14" x14ac:dyDescent="0.25">
      <c r="A304" s="1">
        <v>302</v>
      </c>
      <c r="B304" s="3" t="s">
        <v>279</v>
      </c>
      <c r="C304" s="6">
        <v>300000000</v>
      </c>
      <c r="D304" s="6">
        <v>291119910</v>
      </c>
      <c r="E304" s="6">
        <v>0</v>
      </c>
      <c r="F304" s="6">
        <v>0</v>
      </c>
      <c r="G304" s="6">
        <v>1567537166</v>
      </c>
      <c r="H304" s="6">
        <v>1564481843</v>
      </c>
      <c r="I304" s="6">
        <v>122126000</v>
      </c>
      <c r="J304" s="6">
        <v>121927319</v>
      </c>
      <c r="K304" s="6">
        <v>0</v>
      </c>
      <c r="L304" s="6">
        <v>0</v>
      </c>
      <c r="M304" s="13">
        <f t="shared" si="4"/>
        <v>1989663166</v>
      </c>
      <c r="N304" s="13">
        <f t="shared" si="4"/>
        <v>1977529072</v>
      </c>
    </row>
    <row r="305" spans="1:14" x14ac:dyDescent="0.25">
      <c r="A305" s="1">
        <v>303</v>
      </c>
      <c r="B305" s="3" t="s">
        <v>280</v>
      </c>
      <c r="C305" s="6">
        <v>746237764</v>
      </c>
      <c r="D305" s="6">
        <v>686589800</v>
      </c>
      <c r="E305" s="6">
        <v>0</v>
      </c>
      <c r="F305" s="6">
        <v>0</v>
      </c>
      <c r="G305" s="6">
        <v>3820645236</v>
      </c>
      <c r="H305" s="6">
        <v>3819202736</v>
      </c>
      <c r="I305" s="6">
        <v>64254973</v>
      </c>
      <c r="J305" s="6">
        <v>60248800</v>
      </c>
      <c r="K305" s="6">
        <v>44055500</v>
      </c>
      <c r="L305" s="6">
        <v>43445400</v>
      </c>
      <c r="M305" s="13">
        <f t="shared" si="4"/>
        <v>4675193473</v>
      </c>
      <c r="N305" s="13">
        <f t="shared" si="4"/>
        <v>4609486736</v>
      </c>
    </row>
    <row r="306" spans="1:14" x14ac:dyDescent="0.25">
      <c r="A306" s="1">
        <v>304</v>
      </c>
      <c r="B306" s="3" t="s">
        <v>281</v>
      </c>
      <c r="C306" s="6">
        <v>0</v>
      </c>
      <c r="D306" s="6">
        <v>0</v>
      </c>
      <c r="E306" s="6">
        <v>0</v>
      </c>
      <c r="F306" s="6">
        <v>0</v>
      </c>
      <c r="G306" s="6">
        <v>187462000</v>
      </c>
      <c r="H306" s="6">
        <v>185578320</v>
      </c>
      <c r="I306" s="6">
        <v>50000000</v>
      </c>
      <c r="J306" s="6">
        <v>50000000</v>
      </c>
      <c r="K306" s="6">
        <v>0</v>
      </c>
      <c r="L306" s="6">
        <v>0</v>
      </c>
      <c r="M306" s="13">
        <f t="shared" si="4"/>
        <v>237462000</v>
      </c>
      <c r="N306" s="13">
        <f t="shared" si="4"/>
        <v>235578320</v>
      </c>
    </row>
    <row r="307" spans="1:14" x14ac:dyDescent="0.25">
      <c r="A307" s="1">
        <v>305</v>
      </c>
      <c r="B307" s="3" t="s">
        <v>282</v>
      </c>
      <c r="C307" s="6">
        <v>0</v>
      </c>
      <c r="D307" s="6">
        <v>0</v>
      </c>
      <c r="E307" s="6">
        <v>0</v>
      </c>
      <c r="F307" s="6">
        <v>0</v>
      </c>
      <c r="G307" s="6">
        <v>178550000</v>
      </c>
      <c r="H307" s="6">
        <v>119614000</v>
      </c>
      <c r="I307" s="6">
        <v>76630000</v>
      </c>
      <c r="J307" s="6">
        <v>66974000</v>
      </c>
      <c r="K307" s="6">
        <v>0</v>
      </c>
      <c r="L307" s="6">
        <v>0</v>
      </c>
      <c r="M307" s="13">
        <f t="shared" si="4"/>
        <v>255180000</v>
      </c>
      <c r="N307" s="13">
        <f t="shared" si="4"/>
        <v>186588000</v>
      </c>
    </row>
    <row r="308" spans="1:14" x14ac:dyDescent="0.25">
      <c r="A308" s="1">
        <v>306</v>
      </c>
      <c r="B308" s="3" t="s">
        <v>283</v>
      </c>
      <c r="C308" s="6">
        <v>35045000</v>
      </c>
      <c r="D308" s="6">
        <v>34707500</v>
      </c>
      <c r="E308" s="6">
        <v>0</v>
      </c>
      <c r="F308" s="6">
        <v>0</v>
      </c>
      <c r="G308" s="6">
        <v>166090979</v>
      </c>
      <c r="H308" s="6">
        <v>147959443</v>
      </c>
      <c r="I308" s="6">
        <v>61292500</v>
      </c>
      <c r="J308" s="6">
        <v>60782500</v>
      </c>
      <c r="K308" s="6">
        <v>12000000</v>
      </c>
      <c r="L308" s="6">
        <v>11955000</v>
      </c>
      <c r="M308" s="13">
        <f t="shared" si="4"/>
        <v>274428479</v>
      </c>
      <c r="N308" s="13">
        <f t="shared" si="4"/>
        <v>255404443</v>
      </c>
    </row>
    <row r="309" spans="1:14" x14ac:dyDescent="0.25">
      <c r="A309" s="1">
        <v>307</v>
      </c>
      <c r="B309" s="3" t="s">
        <v>284</v>
      </c>
      <c r="C309" s="6">
        <v>0</v>
      </c>
      <c r="D309" s="6">
        <v>0</v>
      </c>
      <c r="E309" s="6">
        <v>0</v>
      </c>
      <c r="F309" s="6">
        <v>0</v>
      </c>
      <c r="G309" s="6">
        <v>202000000</v>
      </c>
      <c r="H309" s="6">
        <v>67944000</v>
      </c>
      <c r="I309" s="6">
        <v>60000000</v>
      </c>
      <c r="J309" s="6">
        <v>49913900</v>
      </c>
      <c r="K309" s="6">
        <v>0</v>
      </c>
      <c r="L309" s="6">
        <v>0</v>
      </c>
      <c r="M309" s="13">
        <f t="shared" si="4"/>
        <v>262000000</v>
      </c>
      <c r="N309" s="13">
        <f t="shared" si="4"/>
        <v>117857900</v>
      </c>
    </row>
    <row r="310" spans="1:14" x14ac:dyDescent="0.25">
      <c r="A310" s="1">
        <v>308</v>
      </c>
      <c r="B310" s="3" t="s">
        <v>285</v>
      </c>
      <c r="C310" s="6">
        <v>0</v>
      </c>
      <c r="D310" s="6">
        <v>0</v>
      </c>
      <c r="E310" s="6">
        <v>0</v>
      </c>
      <c r="F310" s="6">
        <v>0</v>
      </c>
      <c r="G310" s="6">
        <v>249254000</v>
      </c>
      <c r="H310" s="6">
        <v>226785973</v>
      </c>
      <c r="I310" s="6">
        <v>0</v>
      </c>
      <c r="J310" s="6">
        <v>0</v>
      </c>
      <c r="K310" s="6">
        <v>0</v>
      </c>
      <c r="L310" s="6">
        <v>0</v>
      </c>
      <c r="M310" s="13">
        <f t="shared" si="4"/>
        <v>249254000</v>
      </c>
      <c r="N310" s="13">
        <f t="shared" si="4"/>
        <v>226785973</v>
      </c>
    </row>
    <row r="311" spans="1:14" x14ac:dyDescent="0.25">
      <c r="A311" s="1">
        <v>309</v>
      </c>
      <c r="B311" s="3" t="s">
        <v>286</v>
      </c>
      <c r="C311" s="6">
        <v>0</v>
      </c>
      <c r="D311" s="6">
        <v>0</v>
      </c>
      <c r="E311" s="6">
        <v>0</v>
      </c>
      <c r="F311" s="6">
        <v>0</v>
      </c>
      <c r="G311" s="6">
        <v>180519200</v>
      </c>
      <c r="H311" s="6">
        <v>180000000</v>
      </c>
      <c r="I311" s="6">
        <v>56942800</v>
      </c>
      <c r="J311" s="6">
        <v>56494300</v>
      </c>
      <c r="K311" s="6">
        <v>0</v>
      </c>
      <c r="L311" s="6">
        <v>0</v>
      </c>
      <c r="M311" s="13">
        <f t="shared" si="4"/>
        <v>237462000</v>
      </c>
      <c r="N311" s="13">
        <f t="shared" si="4"/>
        <v>236494300</v>
      </c>
    </row>
    <row r="312" spans="1:14" x14ac:dyDescent="0.25">
      <c r="A312" s="1">
        <v>310</v>
      </c>
      <c r="B312" s="3" t="s">
        <v>287</v>
      </c>
      <c r="C312" s="6">
        <v>0</v>
      </c>
      <c r="D312" s="6">
        <v>0</v>
      </c>
      <c r="E312" s="6">
        <v>0</v>
      </c>
      <c r="F312" s="6">
        <v>0</v>
      </c>
      <c r="G312" s="6">
        <v>275090000</v>
      </c>
      <c r="H312" s="6">
        <v>242930500</v>
      </c>
      <c r="I312" s="6">
        <v>29307500</v>
      </c>
      <c r="J312" s="6">
        <v>21449755</v>
      </c>
      <c r="K312" s="6">
        <v>0</v>
      </c>
      <c r="L312" s="6">
        <v>0</v>
      </c>
      <c r="M312" s="13">
        <f t="shared" si="4"/>
        <v>304397500</v>
      </c>
      <c r="N312" s="13">
        <f t="shared" si="4"/>
        <v>264380255</v>
      </c>
    </row>
    <row r="313" spans="1:14" x14ac:dyDescent="0.25">
      <c r="A313" s="1">
        <v>311</v>
      </c>
      <c r="B313" s="3" t="s">
        <v>288</v>
      </c>
      <c r="C313" s="6">
        <v>0</v>
      </c>
      <c r="D313" s="6">
        <v>0</v>
      </c>
      <c r="E313" s="6">
        <v>0</v>
      </c>
      <c r="F313" s="6">
        <v>0</v>
      </c>
      <c r="G313" s="6">
        <v>213060339</v>
      </c>
      <c r="H313" s="6">
        <v>145360046</v>
      </c>
      <c r="I313" s="6">
        <v>107932900</v>
      </c>
      <c r="J313" s="6">
        <v>106851000</v>
      </c>
      <c r="K313" s="6">
        <v>0</v>
      </c>
      <c r="L313" s="6">
        <v>0</v>
      </c>
      <c r="M313" s="13">
        <f t="shared" si="4"/>
        <v>320993239</v>
      </c>
      <c r="N313" s="13">
        <f t="shared" si="4"/>
        <v>252211046</v>
      </c>
    </row>
    <row r="314" spans="1:14" x14ac:dyDescent="0.25">
      <c r="A314" s="1">
        <v>312</v>
      </c>
      <c r="B314" s="3" t="s">
        <v>289</v>
      </c>
      <c r="C314" s="6">
        <v>1411380700</v>
      </c>
      <c r="D314" s="6">
        <v>1139290280</v>
      </c>
      <c r="E314" s="6">
        <v>0</v>
      </c>
      <c r="F314" s="6">
        <v>0</v>
      </c>
      <c r="G314" s="6">
        <v>2819438182</v>
      </c>
      <c r="H314" s="6">
        <v>2336094592</v>
      </c>
      <c r="I314" s="6">
        <v>0</v>
      </c>
      <c r="J314" s="6">
        <v>0</v>
      </c>
      <c r="K314" s="6">
        <v>0</v>
      </c>
      <c r="L314" s="6">
        <v>0</v>
      </c>
      <c r="M314" s="13">
        <f t="shared" si="4"/>
        <v>4230818882</v>
      </c>
      <c r="N314" s="13">
        <f t="shared" si="4"/>
        <v>3475384872</v>
      </c>
    </row>
    <row r="315" spans="1:14" x14ac:dyDescent="0.25">
      <c r="A315" s="1">
        <v>313</v>
      </c>
      <c r="B315" s="3" t="s">
        <v>290</v>
      </c>
      <c r="C315" s="6">
        <v>0</v>
      </c>
      <c r="D315" s="6">
        <v>0</v>
      </c>
      <c r="E315" s="6">
        <v>0</v>
      </c>
      <c r="F315" s="6">
        <v>0</v>
      </c>
      <c r="G315" s="6">
        <v>1458881400</v>
      </c>
      <c r="H315" s="6">
        <v>1458881400</v>
      </c>
      <c r="I315" s="6">
        <v>0</v>
      </c>
      <c r="J315" s="6">
        <v>0</v>
      </c>
      <c r="K315" s="6">
        <v>0</v>
      </c>
      <c r="L315" s="6">
        <v>0</v>
      </c>
      <c r="M315" s="13">
        <f t="shared" si="4"/>
        <v>1458881400</v>
      </c>
      <c r="N315" s="13">
        <f t="shared" si="4"/>
        <v>1458881400</v>
      </c>
    </row>
    <row r="316" spans="1:14" x14ac:dyDescent="0.25">
      <c r="A316" s="1">
        <v>314</v>
      </c>
      <c r="B316" s="3" t="s">
        <v>291</v>
      </c>
      <c r="C316" s="6">
        <v>0</v>
      </c>
      <c r="D316" s="6">
        <v>0</v>
      </c>
      <c r="E316" s="6">
        <v>0</v>
      </c>
      <c r="F316" s="6">
        <v>0</v>
      </c>
      <c r="G316" s="6">
        <v>1105541953</v>
      </c>
      <c r="H316" s="6">
        <v>661247000</v>
      </c>
      <c r="I316" s="6">
        <v>0</v>
      </c>
      <c r="J316" s="6">
        <v>0</v>
      </c>
      <c r="K316" s="6">
        <v>0</v>
      </c>
      <c r="L316" s="6">
        <v>0</v>
      </c>
      <c r="M316" s="13">
        <f t="shared" si="4"/>
        <v>1105541953</v>
      </c>
      <c r="N316" s="13">
        <f t="shared" si="4"/>
        <v>661247000</v>
      </c>
    </row>
    <row r="317" spans="1:14" x14ac:dyDescent="0.25">
      <c r="A317" s="1">
        <v>315</v>
      </c>
      <c r="B317" s="3" t="s">
        <v>292</v>
      </c>
      <c r="C317" s="6">
        <v>479342707</v>
      </c>
      <c r="D317" s="6">
        <v>466089700</v>
      </c>
      <c r="E317" s="6">
        <v>0</v>
      </c>
      <c r="F317" s="6">
        <v>0</v>
      </c>
      <c r="G317" s="6">
        <v>3066514136</v>
      </c>
      <c r="H317" s="6">
        <v>3065373386</v>
      </c>
      <c r="I317" s="6">
        <v>0</v>
      </c>
      <c r="J317" s="6">
        <v>0</v>
      </c>
      <c r="K317" s="6">
        <v>0</v>
      </c>
      <c r="L317" s="6">
        <v>0</v>
      </c>
      <c r="M317" s="13">
        <f t="shared" si="4"/>
        <v>3545856843</v>
      </c>
      <c r="N317" s="13">
        <f t="shared" si="4"/>
        <v>3531463086</v>
      </c>
    </row>
    <row r="318" spans="1:14" x14ac:dyDescent="0.25">
      <c r="A318" s="1">
        <v>316</v>
      </c>
      <c r="B318" s="3" t="s">
        <v>293</v>
      </c>
      <c r="C318" s="6">
        <v>734770100</v>
      </c>
      <c r="D318" s="6">
        <v>687421300</v>
      </c>
      <c r="E318" s="6">
        <v>0</v>
      </c>
      <c r="F318" s="6">
        <v>0</v>
      </c>
      <c r="G318" s="6">
        <v>924822753</v>
      </c>
      <c r="H318" s="6">
        <v>924822753</v>
      </c>
      <c r="I318" s="6">
        <v>0</v>
      </c>
      <c r="J318" s="6">
        <v>0</v>
      </c>
      <c r="K318" s="6">
        <v>0</v>
      </c>
      <c r="L318" s="6">
        <v>0</v>
      </c>
      <c r="M318" s="13">
        <f t="shared" si="4"/>
        <v>1659592853</v>
      </c>
      <c r="N318" s="13">
        <f t="shared" si="4"/>
        <v>1612244053</v>
      </c>
    </row>
    <row r="319" spans="1:14" x14ac:dyDescent="0.25">
      <c r="A319" s="1">
        <v>317</v>
      </c>
      <c r="B319" s="3" t="s">
        <v>294</v>
      </c>
      <c r="C319" s="6">
        <v>268869500</v>
      </c>
      <c r="D319" s="6">
        <v>251761450</v>
      </c>
      <c r="E319" s="6">
        <v>0</v>
      </c>
      <c r="F319" s="6">
        <v>0</v>
      </c>
      <c r="G319" s="6">
        <v>279696750</v>
      </c>
      <c r="H319" s="6">
        <v>279696750</v>
      </c>
      <c r="I319" s="6">
        <v>0</v>
      </c>
      <c r="J319" s="6">
        <v>0</v>
      </c>
      <c r="K319" s="6">
        <v>0</v>
      </c>
      <c r="L319" s="6">
        <v>0</v>
      </c>
      <c r="M319" s="13">
        <f t="shared" si="4"/>
        <v>548566250</v>
      </c>
      <c r="N319" s="13">
        <f t="shared" si="4"/>
        <v>531458200</v>
      </c>
    </row>
    <row r="320" spans="1:14" x14ac:dyDescent="0.25">
      <c r="A320" s="1">
        <v>318</v>
      </c>
      <c r="B320" s="3" t="s">
        <v>295</v>
      </c>
      <c r="C320" s="6">
        <v>755963420</v>
      </c>
      <c r="D320" s="6">
        <v>571681540</v>
      </c>
      <c r="E320" s="6">
        <v>0</v>
      </c>
      <c r="F320" s="6">
        <v>0</v>
      </c>
      <c r="G320" s="6">
        <v>986542502</v>
      </c>
      <c r="H320" s="6">
        <v>981395192</v>
      </c>
      <c r="I320" s="6">
        <v>0</v>
      </c>
      <c r="J320" s="6">
        <v>0</v>
      </c>
      <c r="K320" s="6">
        <v>0</v>
      </c>
      <c r="L320" s="6">
        <v>0</v>
      </c>
      <c r="M320" s="13">
        <f t="shared" si="4"/>
        <v>1742505922</v>
      </c>
      <c r="N320" s="13">
        <f t="shared" si="4"/>
        <v>1553076732</v>
      </c>
    </row>
    <row r="321" spans="1:14" x14ac:dyDescent="0.25">
      <c r="A321" s="1">
        <v>319</v>
      </c>
      <c r="B321" s="3" t="s">
        <v>296</v>
      </c>
      <c r="C321" s="6">
        <v>0</v>
      </c>
      <c r="D321" s="6">
        <v>0</v>
      </c>
      <c r="E321" s="6">
        <v>0</v>
      </c>
      <c r="F321" s="6">
        <v>0</v>
      </c>
      <c r="G321" s="6">
        <v>1231503908</v>
      </c>
      <c r="H321" s="6">
        <v>935601558</v>
      </c>
      <c r="I321" s="6">
        <v>0</v>
      </c>
      <c r="J321" s="6">
        <v>0</v>
      </c>
      <c r="K321" s="6">
        <v>0</v>
      </c>
      <c r="L321" s="6">
        <v>0</v>
      </c>
      <c r="M321" s="13">
        <f t="shared" si="4"/>
        <v>1231503908</v>
      </c>
      <c r="N321" s="13">
        <f t="shared" si="4"/>
        <v>935601558</v>
      </c>
    </row>
    <row r="322" spans="1:14" x14ac:dyDescent="0.25">
      <c r="A322" s="1">
        <v>320</v>
      </c>
      <c r="B322" s="3" t="s">
        <v>297</v>
      </c>
      <c r="C322" s="6">
        <v>0</v>
      </c>
      <c r="D322" s="6">
        <v>0</v>
      </c>
      <c r="E322" s="6">
        <v>0</v>
      </c>
      <c r="F322" s="6">
        <v>0</v>
      </c>
      <c r="G322" s="6">
        <v>499259062</v>
      </c>
      <c r="H322" s="6">
        <v>444826623</v>
      </c>
      <c r="I322" s="6">
        <v>0</v>
      </c>
      <c r="J322" s="6">
        <v>0</v>
      </c>
      <c r="K322" s="6">
        <v>0</v>
      </c>
      <c r="L322" s="6">
        <v>0</v>
      </c>
      <c r="M322" s="13">
        <f t="shared" si="4"/>
        <v>499259062</v>
      </c>
      <c r="N322" s="13">
        <f t="shared" si="4"/>
        <v>444826623</v>
      </c>
    </row>
    <row r="323" spans="1:14" x14ac:dyDescent="0.25">
      <c r="A323" s="1">
        <v>321</v>
      </c>
      <c r="B323" s="3" t="s">
        <v>298</v>
      </c>
      <c r="C323" s="6">
        <v>0</v>
      </c>
      <c r="D323" s="6">
        <v>0</v>
      </c>
      <c r="E323" s="6">
        <v>0</v>
      </c>
      <c r="F323" s="6">
        <v>0</v>
      </c>
      <c r="G323" s="6">
        <v>652847544</v>
      </c>
      <c r="H323" s="6">
        <v>496861683</v>
      </c>
      <c r="I323" s="6">
        <v>0</v>
      </c>
      <c r="J323" s="6">
        <v>0</v>
      </c>
      <c r="K323" s="6">
        <v>0</v>
      </c>
      <c r="L323" s="6">
        <v>0</v>
      </c>
      <c r="M323" s="13">
        <f t="shared" si="4"/>
        <v>652847544</v>
      </c>
      <c r="N323" s="13">
        <f t="shared" si="4"/>
        <v>496861683</v>
      </c>
    </row>
    <row r="324" spans="1:14" x14ac:dyDescent="0.25">
      <c r="A324" s="1">
        <v>322</v>
      </c>
      <c r="B324" s="3" t="s">
        <v>299</v>
      </c>
      <c r="C324" s="6">
        <v>28950763500</v>
      </c>
      <c r="D324" s="6">
        <v>28455514724</v>
      </c>
      <c r="E324" s="6">
        <v>0</v>
      </c>
      <c r="F324" s="6">
        <v>0</v>
      </c>
      <c r="G324" s="6">
        <v>58117074882</v>
      </c>
      <c r="H324" s="6">
        <v>55303646628</v>
      </c>
      <c r="I324" s="6">
        <v>968326000</v>
      </c>
      <c r="J324" s="6">
        <v>847762184</v>
      </c>
      <c r="K324" s="6">
        <v>508125000</v>
      </c>
      <c r="L324" s="6">
        <v>508082224</v>
      </c>
      <c r="M324" s="13">
        <f t="shared" ref="M324:N364" si="5">K324+I324+G324+E324+C324</f>
        <v>88544289382</v>
      </c>
      <c r="N324" s="13">
        <f t="shared" si="5"/>
        <v>85115005760</v>
      </c>
    </row>
    <row r="325" spans="1:14" x14ac:dyDescent="0.25">
      <c r="A325" s="1">
        <v>323</v>
      </c>
      <c r="B325" s="3" t="s">
        <v>300</v>
      </c>
      <c r="C325" s="6">
        <v>929320000</v>
      </c>
      <c r="D325" s="6">
        <v>898167000</v>
      </c>
      <c r="E325" s="6">
        <v>0</v>
      </c>
      <c r="F325" s="6">
        <v>0</v>
      </c>
      <c r="G325" s="6">
        <v>9430005000</v>
      </c>
      <c r="H325" s="6">
        <v>9193830000</v>
      </c>
      <c r="I325" s="6">
        <v>180000000</v>
      </c>
      <c r="J325" s="6">
        <v>170710700</v>
      </c>
      <c r="K325" s="6">
        <v>0</v>
      </c>
      <c r="L325" s="6">
        <v>0</v>
      </c>
      <c r="M325" s="13">
        <f t="shared" si="5"/>
        <v>10539325000</v>
      </c>
      <c r="N325" s="13">
        <f t="shared" si="5"/>
        <v>10262707700</v>
      </c>
    </row>
    <row r="326" spans="1:14" x14ac:dyDescent="0.25">
      <c r="A326" s="1">
        <v>324</v>
      </c>
      <c r="B326" s="3" t="s">
        <v>301</v>
      </c>
      <c r="C326" s="6">
        <v>1500000000</v>
      </c>
      <c r="D326" s="6">
        <v>1500000000</v>
      </c>
      <c r="E326" s="6">
        <v>0</v>
      </c>
      <c r="F326" s="6">
        <v>0</v>
      </c>
      <c r="G326" s="6">
        <v>3803496890</v>
      </c>
      <c r="H326" s="6">
        <v>3801404890</v>
      </c>
      <c r="I326" s="6">
        <v>0</v>
      </c>
      <c r="J326" s="6">
        <v>0</v>
      </c>
      <c r="K326" s="6">
        <v>0</v>
      </c>
      <c r="L326" s="6">
        <v>0</v>
      </c>
      <c r="M326" s="13">
        <f t="shared" si="5"/>
        <v>5303496890</v>
      </c>
      <c r="N326" s="13">
        <f t="shared" si="5"/>
        <v>5301404890</v>
      </c>
    </row>
    <row r="327" spans="1:14" x14ac:dyDescent="0.25">
      <c r="A327" s="1">
        <v>325</v>
      </c>
      <c r="B327" s="3" t="s">
        <v>302</v>
      </c>
      <c r="C327" s="6">
        <v>4743000000</v>
      </c>
      <c r="D327" s="6">
        <v>4679734835</v>
      </c>
      <c r="E327" s="6">
        <v>0</v>
      </c>
      <c r="F327" s="6">
        <v>0</v>
      </c>
      <c r="G327" s="6">
        <v>10581000000</v>
      </c>
      <c r="H327" s="6">
        <v>9441188201</v>
      </c>
      <c r="I327" s="6">
        <v>88017000</v>
      </c>
      <c r="J327" s="6">
        <v>81995900</v>
      </c>
      <c r="K327" s="6">
        <v>150000000</v>
      </c>
      <c r="L327" s="6">
        <v>149300000</v>
      </c>
      <c r="M327" s="13">
        <f t="shared" si="5"/>
        <v>15562017000</v>
      </c>
      <c r="N327" s="13">
        <f t="shared" si="5"/>
        <v>14352218936</v>
      </c>
    </row>
    <row r="328" spans="1:14" x14ac:dyDescent="0.25">
      <c r="A328" s="1">
        <v>326</v>
      </c>
      <c r="B328" s="3" t="s">
        <v>303</v>
      </c>
      <c r="C328" s="6">
        <v>10919057700</v>
      </c>
      <c r="D328" s="6">
        <v>10917718300</v>
      </c>
      <c r="E328" s="6">
        <v>909387763</v>
      </c>
      <c r="F328" s="6">
        <v>909387763</v>
      </c>
      <c r="G328" s="6">
        <v>37009806501</v>
      </c>
      <c r="H328" s="6">
        <v>36310554275</v>
      </c>
      <c r="I328" s="6">
        <v>233655000</v>
      </c>
      <c r="J328" s="6">
        <v>229609761</v>
      </c>
      <c r="K328" s="6">
        <v>72811800</v>
      </c>
      <c r="L328" s="6">
        <v>71712861</v>
      </c>
      <c r="M328" s="13">
        <f t="shared" si="5"/>
        <v>49144718764</v>
      </c>
      <c r="N328" s="13">
        <f t="shared" si="5"/>
        <v>48438982960</v>
      </c>
    </row>
    <row r="329" spans="1:14" x14ac:dyDescent="0.25">
      <c r="A329" s="1">
        <v>327</v>
      </c>
      <c r="B329" s="3" t="s">
        <v>304</v>
      </c>
      <c r="C329" s="6">
        <v>20218327000</v>
      </c>
      <c r="D329" s="6">
        <v>19981080864</v>
      </c>
      <c r="E329" s="6">
        <v>30000000</v>
      </c>
      <c r="F329" s="6">
        <v>24863000</v>
      </c>
      <c r="G329" s="6">
        <v>35534799239</v>
      </c>
      <c r="H329" s="6">
        <v>34127166592</v>
      </c>
      <c r="I329" s="6">
        <v>0</v>
      </c>
      <c r="J329" s="6">
        <v>0</v>
      </c>
      <c r="K329" s="6">
        <v>0</v>
      </c>
      <c r="L329" s="6">
        <v>0</v>
      </c>
      <c r="M329" s="13">
        <f t="shared" si="5"/>
        <v>55783126239</v>
      </c>
      <c r="N329" s="13">
        <f t="shared" si="5"/>
        <v>54133110456</v>
      </c>
    </row>
    <row r="330" spans="1:14" x14ac:dyDescent="0.25">
      <c r="A330" s="1">
        <v>328</v>
      </c>
      <c r="B330" s="3" t="s">
        <v>305</v>
      </c>
      <c r="C330" s="6">
        <v>2584664000</v>
      </c>
      <c r="D330" s="6">
        <v>2577966968</v>
      </c>
      <c r="E330" s="6">
        <v>0</v>
      </c>
      <c r="F330" s="6">
        <v>0</v>
      </c>
      <c r="G330" s="6">
        <v>6558000000</v>
      </c>
      <c r="H330" s="6">
        <v>6551839325</v>
      </c>
      <c r="I330" s="6">
        <v>275370000</v>
      </c>
      <c r="J330" s="6">
        <v>266429000</v>
      </c>
      <c r="K330" s="6">
        <v>0</v>
      </c>
      <c r="L330" s="6">
        <v>0</v>
      </c>
      <c r="M330" s="13">
        <f t="shared" si="5"/>
        <v>9418034000</v>
      </c>
      <c r="N330" s="13">
        <f t="shared" si="5"/>
        <v>9396235293</v>
      </c>
    </row>
    <row r="331" spans="1:14" x14ac:dyDescent="0.25">
      <c r="A331" s="1">
        <v>329</v>
      </c>
      <c r="B331" s="3" t="s">
        <v>306</v>
      </c>
      <c r="C331" s="6">
        <v>0</v>
      </c>
      <c r="D331" s="6">
        <v>0</v>
      </c>
      <c r="E331" s="6">
        <v>0</v>
      </c>
      <c r="F331" s="6">
        <v>0</v>
      </c>
      <c r="G331" s="6">
        <v>51637050100</v>
      </c>
      <c r="H331" s="6">
        <v>49184596926</v>
      </c>
      <c r="I331" s="6">
        <v>612994000</v>
      </c>
      <c r="J331" s="6">
        <v>559299922</v>
      </c>
      <c r="K331" s="6">
        <v>0</v>
      </c>
      <c r="L331" s="6">
        <v>0</v>
      </c>
      <c r="M331" s="13">
        <f t="shared" si="5"/>
        <v>52250044100</v>
      </c>
      <c r="N331" s="13">
        <f t="shared" si="5"/>
        <v>49743896848</v>
      </c>
    </row>
    <row r="332" spans="1:14" x14ac:dyDescent="0.25">
      <c r="A332" s="1">
        <v>330</v>
      </c>
      <c r="B332" s="3" t="s">
        <v>307</v>
      </c>
      <c r="C332" s="6">
        <v>0</v>
      </c>
      <c r="D332" s="6">
        <v>0</v>
      </c>
      <c r="E332" s="6">
        <v>0</v>
      </c>
      <c r="F332" s="6">
        <v>0</v>
      </c>
      <c r="G332" s="6">
        <v>2126935159</v>
      </c>
      <c r="H332" s="6">
        <v>1656193205</v>
      </c>
      <c r="I332" s="6">
        <v>191863780</v>
      </c>
      <c r="J332" s="6">
        <v>182863780</v>
      </c>
      <c r="K332" s="6">
        <v>100000000</v>
      </c>
      <c r="L332" s="6">
        <v>97652000</v>
      </c>
      <c r="M332" s="13">
        <f t="shared" si="5"/>
        <v>2418798939</v>
      </c>
      <c r="N332" s="13">
        <f t="shared" si="5"/>
        <v>1936708985</v>
      </c>
    </row>
    <row r="333" spans="1:14" x14ac:dyDescent="0.25">
      <c r="A333" s="1">
        <v>331</v>
      </c>
      <c r="B333" s="3" t="s">
        <v>308</v>
      </c>
      <c r="C333" s="6">
        <v>0</v>
      </c>
      <c r="D333" s="6">
        <v>0</v>
      </c>
      <c r="E333" s="6">
        <v>0</v>
      </c>
      <c r="F333" s="6">
        <v>0</v>
      </c>
      <c r="G333" s="6">
        <v>2051548000</v>
      </c>
      <c r="H333" s="6">
        <v>2049759000</v>
      </c>
      <c r="I333" s="6">
        <v>534147200</v>
      </c>
      <c r="J333" s="6">
        <v>517000717</v>
      </c>
      <c r="K333" s="6">
        <v>167372100</v>
      </c>
      <c r="L333" s="6">
        <v>112154600</v>
      </c>
      <c r="M333" s="13">
        <f t="shared" si="5"/>
        <v>2753067300</v>
      </c>
      <c r="N333" s="13">
        <f t="shared" si="5"/>
        <v>2678914317</v>
      </c>
    </row>
    <row r="334" spans="1:14" x14ac:dyDescent="0.25">
      <c r="A334" s="1">
        <v>332</v>
      </c>
      <c r="B334" s="3" t="s">
        <v>309</v>
      </c>
      <c r="C334" s="6">
        <v>1469366011</v>
      </c>
      <c r="D334" s="6">
        <v>1308473761</v>
      </c>
      <c r="E334" s="6">
        <v>0</v>
      </c>
      <c r="F334" s="6">
        <v>0</v>
      </c>
      <c r="G334" s="6">
        <v>8154139000</v>
      </c>
      <c r="H334" s="6">
        <v>7374860783</v>
      </c>
      <c r="I334" s="6">
        <v>0</v>
      </c>
      <c r="J334" s="6">
        <v>0</v>
      </c>
      <c r="K334" s="6">
        <v>71908500</v>
      </c>
      <c r="L334" s="6">
        <v>71495000</v>
      </c>
      <c r="M334" s="13">
        <f t="shared" si="5"/>
        <v>9695413511</v>
      </c>
      <c r="N334" s="13">
        <f t="shared" si="5"/>
        <v>8754829544</v>
      </c>
    </row>
    <row r="335" spans="1:14" x14ac:dyDescent="0.25">
      <c r="A335" s="1">
        <v>333</v>
      </c>
      <c r="B335" s="3" t="s">
        <v>310</v>
      </c>
      <c r="C335" s="6">
        <v>2370994500</v>
      </c>
      <c r="D335" s="6">
        <v>1933284570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13">
        <f t="shared" si="5"/>
        <v>2370994500</v>
      </c>
      <c r="N335" s="13">
        <f t="shared" si="5"/>
        <v>1933284570</v>
      </c>
    </row>
    <row r="336" spans="1:14" x14ac:dyDescent="0.25">
      <c r="A336" s="1">
        <v>334</v>
      </c>
      <c r="B336" s="3" t="s">
        <v>311</v>
      </c>
      <c r="C336" s="6">
        <v>270404000</v>
      </c>
      <c r="D336" s="6">
        <v>270386400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13">
        <f t="shared" si="5"/>
        <v>270404000</v>
      </c>
      <c r="N336" s="13">
        <f t="shared" si="5"/>
        <v>270386400</v>
      </c>
    </row>
    <row r="337" spans="1:14" x14ac:dyDescent="0.25">
      <c r="A337" s="1">
        <v>335</v>
      </c>
      <c r="B337" s="3" t="s">
        <v>312</v>
      </c>
      <c r="C337" s="6">
        <v>227274880</v>
      </c>
      <c r="D337" s="6">
        <v>227274880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13">
        <f t="shared" si="5"/>
        <v>227274880</v>
      </c>
      <c r="N337" s="13">
        <f t="shared" si="5"/>
        <v>227274880</v>
      </c>
    </row>
    <row r="338" spans="1:14" x14ac:dyDescent="0.25">
      <c r="A338" s="1">
        <v>336</v>
      </c>
      <c r="B338" s="3" t="s">
        <v>313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13">
        <f t="shared" si="5"/>
        <v>0</v>
      </c>
      <c r="N338" s="13">
        <f t="shared" si="5"/>
        <v>0</v>
      </c>
    </row>
    <row r="339" spans="1:14" x14ac:dyDescent="0.25">
      <c r="A339" s="1">
        <v>337</v>
      </c>
      <c r="B339" s="3" t="s">
        <v>314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13">
        <f t="shared" si="5"/>
        <v>0</v>
      </c>
      <c r="N339" s="13">
        <f t="shared" si="5"/>
        <v>0</v>
      </c>
    </row>
    <row r="340" spans="1:14" x14ac:dyDescent="0.25">
      <c r="A340" s="1">
        <v>338</v>
      </c>
      <c r="B340" s="3" t="s">
        <v>315</v>
      </c>
      <c r="C340" s="6">
        <v>386373000</v>
      </c>
      <c r="D340" s="6">
        <v>249533000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13">
        <f t="shared" si="5"/>
        <v>386373000</v>
      </c>
      <c r="N340" s="13">
        <f t="shared" si="5"/>
        <v>249533000</v>
      </c>
    </row>
    <row r="341" spans="1:14" x14ac:dyDescent="0.25">
      <c r="A341" s="1">
        <v>339</v>
      </c>
      <c r="B341" s="3" t="s">
        <v>316</v>
      </c>
      <c r="C341" s="6">
        <v>153607500</v>
      </c>
      <c r="D341" s="6">
        <v>118017700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13">
        <f t="shared" si="5"/>
        <v>153607500</v>
      </c>
      <c r="N341" s="13">
        <f t="shared" si="5"/>
        <v>118017700</v>
      </c>
    </row>
    <row r="342" spans="1:14" x14ac:dyDescent="0.25">
      <c r="A342" s="1">
        <v>340</v>
      </c>
      <c r="B342" s="3" t="s">
        <v>317</v>
      </c>
      <c r="C342" s="6">
        <v>233462500</v>
      </c>
      <c r="D342" s="6">
        <v>185472810</v>
      </c>
      <c r="E342" s="6">
        <v>0</v>
      </c>
      <c r="F342" s="6">
        <v>0</v>
      </c>
      <c r="G342" s="6">
        <v>231482500</v>
      </c>
      <c r="H342" s="6">
        <v>231482500</v>
      </c>
      <c r="I342" s="6">
        <v>0</v>
      </c>
      <c r="J342" s="6">
        <v>0</v>
      </c>
      <c r="K342" s="6">
        <v>0</v>
      </c>
      <c r="L342" s="6">
        <v>0</v>
      </c>
      <c r="M342" s="13">
        <f t="shared" si="5"/>
        <v>464945000</v>
      </c>
      <c r="N342" s="13">
        <f t="shared" si="5"/>
        <v>416955310</v>
      </c>
    </row>
    <row r="343" spans="1:14" x14ac:dyDescent="0.25">
      <c r="A343" s="1">
        <v>341</v>
      </c>
      <c r="B343" s="3" t="s">
        <v>318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13">
        <f t="shared" si="5"/>
        <v>0</v>
      </c>
      <c r="N343" s="13">
        <f t="shared" si="5"/>
        <v>0</v>
      </c>
    </row>
    <row r="344" spans="1:14" x14ac:dyDescent="0.25">
      <c r="A344" s="1">
        <v>342</v>
      </c>
      <c r="B344" s="3" t="s">
        <v>319</v>
      </c>
      <c r="C344" s="6">
        <v>121514000</v>
      </c>
      <c r="D344" s="6">
        <v>121514000</v>
      </c>
      <c r="E344" s="6">
        <v>0</v>
      </c>
      <c r="F344" s="6">
        <v>0</v>
      </c>
      <c r="G344" s="6">
        <v>117321500</v>
      </c>
      <c r="H344" s="6">
        <v>79463100</v>
      </c>
      <c r="I344" s="6">
        <v>0</v>
      </c>
      <c r="J344" s="6">
        <v>0</v>
      </c>
      <c r="K344" s="6">
        <v>0</v>
      </c>
      <c r="L344" s="6">
        <v>0</v>
      </c>
      <c r="M344" s="13">
        <f t="shared" si="5"/>
        <v>238835500</v>
      </c>
      <c r="N344" s="13">
        <f t="shared" si="5"/>
        <v>200977100</v>
      </c>
    </row>
    <row r="345" spans="1:14" x14ac:dyDescent="0.25">
      <c r="A345" s="1">
        <v>343</v>
      </c>
      <c r="B345" s="3" t="s">
        <v>320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13">
        <f t="shared" si="5"/>
        <v>0</v>
      </c>
      <c r="N345" s="13">
        <f t="shared" si="5"/>
        <v>0</v>
      </c>
    </row>
    <row r="346" spans="1:14" x14ac:dyDescent="0.25">
      <c r="A346" s="1">
        <v>344</v>
      </c>
      <c r="B346" s="3" t="s">
        <v>321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13">
        <f t="shared" si="5"/>
        <v>0</v>
      </c>
      <c r="N346" s="13">
        <f t="shared" si="5"/>
        <v>0</v>
      </c>
    </row>
    <row r="347" spans="1:14" x14ac:dyDescent="0.25">
      <c r="A347" s="1">
        <v>345</v>
      </c>
      <c r="B347" s="3" t="s">
        <v>322</v>
      </c>
      <c r="C347" s="6">
        <v>250832500</v>
      </c>
      <c r="D347" s="6">
        <v>239130000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13">
        <f t="shared" si="5"/>
        <v>250832500</v>
      </c>
      <c r="N347" s="13">
        <f t="shared" si="5"/>
        <v>239130000</v>
      </c>
    </row>
    <row r="348" spans="1:14" x14ac:dyDescent="0.25">
      <c r="A348" s="1">
        <v>346</v>
      </c>
      <c r="B348" s="3" t="s">
        <v>323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13">
        <f t="shared" si="5"/>
        <v>0</v>
      </c>
      <c r="N348" s="13">
        <f t="shared" si="5"/>
        <v>0</v>
      </c>
    </row>
    <row r="349" spans="1:14" x14ac:dyDescent="0.25">
      <c r="A349" s="1">
        <v>347</v>
      </c>
      <c r="B349" s="3" t="s">
        <v>324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13">
        <f t="shared" si="5"/>
        <v>0</v>
      </c>
      <c r="N349" s="13">
        <f t="shared" si="5"/>
        <v>0</v>
      </c>
    </row>
    <row r="350" spans="1:14" x14ac:dyDescent="0.25">
      <c r="A350" s="1">
        <v>348</v>
      </c>
      <c r="B350" s="3" t="s">
        <v>325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13">
        <f t="shared" si="5"/>
        <v>0</v>
      </c>
      <c r="N350" s="13">
        <f t="shared" si="5"/>
        <v>0</v>
      </c>
    </row>
    <row r="351" spans="1:14" x14ac:dyDescent="0.25">
      <c r="A351" s="1">
        <v>349</v>
      </c>
      <c r="B351" s="3" t="s">
        <v>326</v>
      </c>
      <c r="C351" s="6">
        <v>225809000</v>
      </c>
      <c r="D351" s="6">
        <v>225809000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13">
        <f t="shared" si="5"/>
        <v>225809000</v>
      </c>
      <c r="N351" s="13">
        <f t="shared" si="5"/>
        <v>225809000</v>
      </c>
    </row>
    <row r="352" spans="1:14" x14ac:dyDescent="0.25">
      <c r="A352" s="1">
        <v>350</v>
      </c>
      <c r="B352" s="3" t="s">
        <v>327</v>
      </c>
      <c r="C352" s="6">
        <v>216369000</v>
      </c>
      <c r="D352" s="6">
        <v>181138800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13">
        <f t="shared" si="5"/>
        <v>216369000</v>
      </c>
      <c r="N352" s="13">
        <f t="shared" si="5"/>
        <v>181138800</v>
      </c>
    </row>
    <row r="353" spans="1:14" x14ac:dyDescent="0.25">
      <c r="A353" s="1">
        <v>351</v>
      </c>
      <c r="B353" s="3" t="s">
        <v>328</v>
      </c>
      <c r="C353" s="6">
        <v>92501690</v>
      </c>
      <c r="D353" s="6">
        <v>92501690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13">
        <f t="shared" si="5"/>
        <v>92501690</v>
      </c>
      <c r="N353" s="13">
        <f t="shared" si="5"/>
        <v>92501690</v>
      </c>
    </row>
    <row r="354" spans="1:14" x14ac:dyDescent="0.25">
      <c r="A354" s="1">
        <v>352</v>
      </c>
      <c r="B354" s="3" t="s">
        <v>329</v>
      </c>
      <c r="C354" s="6">
        <v>633513860</v>
      </c>
      <c r="D354" s="6">
        <v>633513860</v>
      </c>
      <c r="E354" s="6">
        <v>0</v>
      </c>
      <c r="F354" s="6">
        <v>0</v>
      </c>
      <c r="G354" s="6">
        <v>634582000</v>
      </c>
      <c r="H354" s="6">
        <v>634582000</v>
      </c>
      <c r="I354" s="6">
        <v>0</v>
      </c>
      <c r="J354" s="6">
        <v>0</v>
      </c>
      <c r="K354" s="6">
        <v>0</v>
      </c>
      <c r="L354" s="6">
        <v>0</v>
      </c>
      <c r="M354" s="13">
        <f t="shared" si="5"/>
        <v>1268095860</v>
      </c>
      <c r="N354" s="13">
        <f t="shared" si="5"/>
        <v>1268095860</v>
      </c>
    </row>
    <row r="355" spans="1:14" x14ac:dyDescent="0.25">
      <c r="A355" s="1">
        <v>353</v>
      </c>
      <c r="B355" s="3" t="s">
        <v>330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13">
        <f t="shared" si="5"/>
        <v>0</v>
      </c>
      <c r="N355" s="13">
        <f t="shared" si="5"/>
        <v>0</v>
      </c>
    </row>
    <row r="356" spans="1:14" x14ac:dyDescent="0.25">
      <c r="A356" s="1">
        <v>354</v>
      </c>
      <c r="B356" s="3" t="s">
        <v>331</v>
      </c>
      <c r="C356" s="6">
        <v>265938520</v>
      </c>
      <c r="D356" s="6">
        <v>249867580</v>
      </c>
      <c r="E356" s="6">
        <v>0</v>
      </c>
      <c r="F356" s="6">
        <v>0</v>
      </c>
      <c r="G356" s="6">
        <v>242339500</v>
      </c>
      <c r="H356" s="6">
        <v>237471250</v>
      </c>
      <c r="I356" s="6">
        <v>0</v>
      </c>
      <c r="J356" s="6">
        <v>0</v>
      </c>
      <c r="K356" s="6">
        <v>0</v>
      </c>
      <c r="L356" s="6">
        <v>0</v>
      </c>
      <c r="M356" s="13">
        <f t="shared" si="5"/>
        <v>508278020</v>
      </c>
      <c r="N356" s="13">
        <f t="shared" si="5"/>
        <v>487338830</v>
      </c>
    </row>
    <row r="357" spans="1:14" x14ac:dyDescent="0.25">
      <c r="A357" s="1">
        <v>355</v>
      </c>
      <c r="B357" s="3" t="s">
        <v>332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13">
        <f t="shared" si="5"/>
        <v>0</v>
      </c>
      <c r="N357" s="13">
        <f t="shared" si="5"/>
        <v>0</v>
      </c>
    </row>
    <row r="358" spans="1:14" x14ac:dyDescent="0.25">
      <c r="A358" s="1">
        <v>356</v>
      </c>
      <c r="B358" s="3" t="s">
        <v>348</v>
      </c>
      <c r="C358" s="6">
        <v>0</v>
      </c>
      <c r="D358" s="6">
        <v>0</v>
      </c>
      <c r="E358" s="6">
        <v>0</v>
      </c>
      <c r="F358" s="6">
        <v>0</v>
      </c>
      <c r="G358" s="6">
        <v>2271628000</v>
      </c>
      <c r="H358" s="6">
        <v>2061757600</v>
      </c>
      <c r="I358" s="6">
        <v>0</v>
      </c>
      <c r="J358" s="6">
        <v>0</v>
      </c>
      <c r="K358" s="6">
        <v>0</v>
      </c>
      <c r="L358" s="6">
        <v>0</v>
      </c>
      <c r="M358" s="13">
        <f t="shared" si="5"/>
        <v>2271628000</v>
      </c>
      <c r="N358" s="13">
        <f t="shared" si="5"/>
        <v>2061757600</v>
      </c>
    </row>
    <row r="359" spans="1:14" x14ac:dyDescent="0.25">
      <c r="A359" s="1">
        <v>357</v>
      </c>
      <c r="B359" s="3" t="s">
        <v>349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13">
        <f t="shared" si="5"/>
        <v>0</v>
      </c>
      <c r="N359" s="13">
        <f t="shared" si="5"/>
        <v>0</v>
      </c>
    </row>
    <row r="360" spans="1:14" x14ac:dyDescent="0.25">
      <c r="A360" s="1">
        <v>358</v>
      </c>
      <c r="B360" s="3" t="s">
        <v>350</v>
      </c>
      <c r="C360" s="6">
        <v>0</v>
      </c>
      <c r="D360" s="6">
        <v>0</v>
      </c>
      <c r="E360" s="6">
        <v>57805000</v>
      </c>
      <c r="F360" s="6">
        <v>57147000</v>
      </c>
      <c r="G360" s="6">
        <v>116936000</v>
      </c>
      <c r="H360" s="6">
        <v>116936000</v>
      </c>
      <c r="I360" s="6">
        <v>0</v>
      </c>
      <c r="J360" s="6">
        <v>0</v>
      </c>
      <c r="K360" s="6">
        <v>0</v>
      </c>
      <c r="L360" s="6">
        <v>0</v>
      </c>
      <c r="M360" s="13">
        <f t="shared" si="5"/>
        <v>174741000</v>
      </c>
      <c r="N360" s="13">
        <f t="shared" si="5"/>
        <v>174083000</v>
      </c>
    </row>
    <row r="361" spans="1:14" x14ac:dyDescent="0.25">
      <c r="A361" s="1">
        <v>359</v>
      </c>
      <c r="B361" s="3" t="s">
        <v>351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13">
        <f t="shared" si="5"/>
        <v>0</v>
      </c>
      <c r="N361" s="13">
        <f t="shared" si="5"/>
        <v>0</v>
      </c>
    </row>
    <row r="362" spans="1:14" x14ac:dyDescent="0.25">
      <c r="A362" s="1">
        <v>360</v>
      </c>
      <c r="B362" s="3" t="s">
        <v>352</v>
      </c>
      <c r="C362" s="6">
        <v>0</v>
      </c>
      <c r="D362" s="6">
        <v>0</v>
      </c>
      <c r="E362" s="6">
        <v>0</v>
      </c>
      <c r="F362" s="6">
        <v>0</v>
      </c>
      <c r="G362" s="6">
        <v>174741000</v>
      </c>
      <c r="H362" s="6">
        <v>87370500</v>
      </c>
      <c r="I362" s="6">
        <v>0</v>
      </c>
      <c r="J362" s="6">
        <v>0</v>
      </c>
      <c r="K362" s="6">
        <v>0</v>
      </c>
      <c r="L362" s="6">
        <v>0</v>
      </c>
      <c r="M362" s="13">
        <f t="shared" si="5"/>
        <v>174741000</v>
      </c>
      <c r="N362" s="13">
        <f t="shared" si="5"/>
        <v>87370500</v>
      </c>
    </row>
    <row r="363" spans="1:14" x14ac:dyDescent="0.25">
      <c r="A363" s="1">
        <v>361</v>
      </c>
      <c r="B363" s="3" t="s">
        <v>353</v>
      </c>
      <c r="C363" s="6">
        <v>0</v>
      </c>
      <c r="D363" s="6">
        <v>0</v>
      </c>
      <c r="E363" s="6">
        <v>0</v>
      </c>
      <c r="F363" s="6">
        <v>0</v>
      </c>
      <c r="G363" s="6">
        <v>174741000</v>
      </c>
      <c r="H363" s="6">
        <v>78633450</v>
      </c>
      <c r="I363" s="6">
        <v>0</v>
      </c>
      <c r="J363" s="6">
        <v>0</v>
      </c>
      <c r="K363" s="6">
        <v>0</v>
      </c>
      <c r="L363" s="6">
        <v>0</v>
      </c>
      <c r="M363" s="13">
        <f t="shared" si="5"/>
        <v>174741000</v>
      </c>
      <c r="N363" s="13">
        <f t="shared" si="5"/>
        <v>78633450</v>
      </c>
    </row>
    <row r="364" spans="1:14" s="18" customFormat="1" x14ac:dyDescent="0.25">
      <c r="A364" s="16">
        <v>362</v>
      </c>
      <c r="B364" s="16" t="s">
        <v>354</v>
      </c>
      <c r="C364" s="6">
        <v>0</v>
      </c>
      <c r="D364" s="6">
        <v>0</v>
      </c>
      <c r="E364" s="6">
        <v>0</v>
      </c>
      <c r="F364" s="6">
        <v>0</v>
      </c>
      <c r="G364" s="6">
        <v>43685250</v>
      </c>
      <c r="H364" s="6">
        <v>43685250</v>
      </c>
      <c r="I364" s="6">
        <v>0</v>
      </c>
      <c r="J364" s="6">
        <v>0</v>
      </c>
      <c r="K364" s="6">
        <v>0</v>
      </c>
      <c r="L364" s="6">
        <v>0</v>
      </c>
      <c r="M364" s="17">
        <f t="shared" si="5"/>
        <v>43685250</v>
      </c>
      <c r="N364" s="17">
        <f t="shared" si="5"/>
        <v>43685250</v>
      </c>
    </row>
    <row r="365" spans="1:14" x14ac:dyDescent="0.25">
      <c r="A365" s="2">
        <v>363</v>
      </c>
      <c r="B365" s="3" t="s">
        <v>355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13">
        <f t="shared" ref="M365:N428" si="6">K365+I365+G365+E365+C365</f>
        <v>0</v>
      </c>
      <c r="N365" s="13">
        <f t="shared" si="6"/>
        <v>0</v>
      </c>
    </row>
    <row r="366" spans="1:14" x14ac:dyDescent="0.25">
      <c r="A366" s="2">
        <v>364</v>
      </c>
      <c r="B366" s="3" t="s">
        <v>356</v>
      </c>
      <c r="C366" s="6">
        <v>0</v>
      </c>
      <c r="D366" s="6">
        <v>0</v>
      </c>
      <c r="E366" s="6">
        <v>0</v>
      </c>
      <c r="F366" s="6">
        <v>0</v>
      </c>
      <c r="G366" s="6">
        <v>174741000</v>
      </c>
      <c r="H366" s="6">
        <v>57600000</v>
      </c>
      <c r="I366" s="6">
        <v>0</v>
      </c>
      <c r="J366" s="6">
        <v>0</v>
      </c>
      <c r="K366" s="6">
        <v>0</v>
      </c>
      <c r="L366" s="6">
        <v>0</v>
      </c>
      <c r="M366" s="13">
        <f t="shared" si="6"/>
        <v>174741000</v>
      </c>
      <c r="N366" s="13">
        <f t="shared" si="6"/>
        <v>57600000</v>
      </c>
    </row>
    <row r="367" spans="1:14" x14ac:dyDescent="0.25">
      <c r="A367" s="2">
        <v>365</v>
      </c>
      <c r="B367" s="3" t="s">
        <v>357</v>
      </c>
      <c r="C367" s="6">
        <v>0</v>
      </c>
      <c r="D367" s="6">
        <v>0</v>
      </c>
      <c r="E367" s="6">
        <v>0</v>
      </c>
      <c r="F367" s="6">
        <v>0</v>
      </c>
      <c r="G367" s="6">
        <v>174741000</v>
      </c>
      <c r="H367" s="6">
        <v>173785461</v>
      </c>
      <c r="I367" s="6">
        <v>0</v>
      </c>
      <c r="J367" s="6">
        <v>0</v>
      </c>
      <c r="K367" s="6">
        <v>0</v>
      </c>
      <c r="L367" s="6">
        <v>0</v>
      </c>
      <c r="M367" s="13">
        <f t="shared" si="6"/>
        <v>174741000</v>
      </c>
      <c r="N367" s="13">
        <f t="shared" si="6"/>
        <v>173785461</v>
      </c>
    </row>
    <row r="368" spans="1:14" x14ac:dyDescent="0.25">
      <c r="A368" s="2">
        <v>366</v>
      </c>
      <c r="B368" s="3" t="s">
        <v>358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13">
        <f t="shared" si="6"/>
        <v>0</v>
      </c>
      <c r="N368" s="13">
        <f t="shared" si="6"/>
        <v>0</v>
      </c>
    </row>
    <row r="369" spans="1:14" x14ac:dyDescent="0.25">
      <c r="A369" s="2">
        <v>367</v>
      </c>
      <c r="B369" s="3" t="s">
        <v>359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13">
        <f t="shared" si="6"/>
        <v>0</v>
      </c>
      <c r="N369" s="13">
        <f t="shared" si="6"/>
        <v>0</v>
      </c>
    </row>
    <row r="370" spans="1:14" x14ac:dyDescent="0.25">
      <c r="A370" s="2">
        <v>368</v>
      </c>
      <c r="B370" s="3" t="s">
        <v>360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13">
        <f t="shared" si="6"/>
        <v>0</v>
      </c>
      <c r="N370" s="13">
        <f t="shared" si="6"/>
        <v>0</v>
      </c>
    </row>
    <row r="371" spans="1:14" x14ac:dyDescent="0.25">
      <c r="A371" s="2">
        <v>369</v>
      </c>
      <c r="B371" s="3" t="s">
        <v>361</v>
      </c>
      <c r="C371" s="6">
        <v>0</v>
      </c>
      <c r="D371" s="6">
        <v>0</v>
      </c>
      <c r="E371" s="6">
        <v>85444500</v>
      </c>
      <c r="F371" s="6">
        <v>85444500</v>
      </c>
      <c r="G371" s="6">
        <v>85444500</v>
      </c>
      <c r="H371" s="6">
        <v>85444500</v>
      </c>
      <c r="I371" s="6">
        <v>0</v>
      </c>
      <c r="J371" s="6">
        <v>0</v>
      </c>
      <c r="K371" s="6">
        <v>0</v>
      </c>
      <c r="L371" s="6">
        <v>0</v>
      </c>
      <c r="M371" s="13">
        <f t="shared" si="6"/>
        <v>170889000</v>
      </c>
      <c r="N371" s="13">
        <f t="shared" si="6"/>
        <v>170889000</v>
      </c>
    </row>
    <row r="372" spans="1:14" x14ac:dyDescent="0.25">
      <c r="A372" s="2">
        <v>370</v>
      </c>
      <c r="B372" s="3" t="s">
        <v>362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13">
        <f t="shared" si="6"/>
        <v>0</v>
      </c>
      <c r="N372" s="13">
        <f t="shared" si="6"/>
        <v>0</v>
      </c>
    </row>
    <row r="373" spans="1:14" x14ac:dyDescent="0.25">
      <c r="A373" s="2">
        <v>371</v>
      </c>
      <c r="B373" s="3" t="s">
        <v>412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13">
        <f t="shared" si="6"/>
        <v>0</v>
      </c>
      <c r="N373" s="13">
        <f t="shared" si="6"/>
        <v>0</v>
      </c>
    </row>
    <row r="374" spans="1:14" x14ac:dyDescent="0.25">
      <c r="A374" s="2">
        <v>372</v>
      </c>
      <c r="B374" s="3" t="s">
        <v>413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13">
        <f t="shared" si="6"/>
        <v>0</v>
      </c>
      <c r="N374" s="13">
        <f t="shared" si="6"/>
        <v>0</v>
      </c>
    </row>
    <row r="375" spans="1:14" x14ac:dyDescent="0.25">
      <c r="A375" s="2">
        <v>373</v>
      </c>
      <c r="B375" s="3" t="s">
        <v>414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13">
        <f t="shared" si="6"/>
        <v>0</v>
      </c>
      <c r="N375" s="13">
        <f t="shared" si="6"/>
        <v>0</v>
      </c>
    </row>
    <row r="376" spans="1:14" x14ac:dyDescent="0.25">
      <c r="A376" s="2">
        <v>374</v>
      </c>
      <c r="B376" s="3" t="s">
        <v>415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13">
        <f t="shared" si="6"/>
        <v>0</v>
      </c>
      <c r="N376" s="13">
        <f t="shared" si="6"/>
        <v>0</v>
      </c>
    </row>
    <row r="377" spans="1:14" x14ac:dyDescent="0.25">
      <c r="A377" s="2">
        <v>375</v>
      </c>
      <c r="B377" s="3" t="s">
        <v>416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13">
        <f t="shared" si="6"/>
        <v>0</v>
      </c>
      <c r="N377" s="13">
        <f t="shared" si="6"/>
        <v>0</v>
      </c>
    </row>
    <row r="378" spans="1:14" x14ac:dyDescent="0.25">
      <c r="A378" s="2">
        <v>376</v>
      </c>
      <c r="B378" s="3" t="s">
        <v>417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13">
        <f t="shared" si="6"/>
        <v>0</v>
      </c>
      <c r="N378" s="13">
        <f t="shared" si="6"/>
        <v>0</v>
      </c>
    </row>
    <row r="379" spans="1:14" x14ac:dyDescent="0.25">
      <c r="A379" s="2">
        <v>377</v>
      </c>
      <c r="B379" s="3" t="s">
        <v>418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13">
        <f t="shared" si="6"/>
        <v>0</v>
      </c>
      <c r="N379" s="13">
        <f t="shared" si="6"/>
        <v>0</v>
      </c>
    </row>
    <row r="380" spans="1:14" x14ac:dyDescent="0.25">
      <c r="A380" s="2">
        <v>378</v>
      </c>
      <c r="B380" s="3" t="s">
        <v>419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13">
        <f t="shared" si="6"/>
        <v>0</v>
      </c>
      <c r="N380" s="13">
        <f t="shared" si="6"/>
        <v>0</v>
      </c>
    </row>
    <row r="381" spans="1:14" x14ac:dyDescent="0.25">
      <c r="A381" s="2">
        <v>379</v>
      </c>
      <c r="B381" s="3" t="s">
        <v>420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13">
        <f t="shared" si="6"/>
        <v>0</v>
      </c>
      <c r="N381" s="13">
        <f t="shared" si="6"/>
        <v>0</v>
      </c>
    </row>
    <row r="382" spans="1:14" x14ac:dyDescent="0.25">
      <c r="A382" s="2">
        <v>380</v>
      </c>
      <c r="B382" s="3" t="s">
        <v>421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13">
        <f t="shared" si="6"/>
        <v>0</v>
      </c>
      <c r="N382" s="13">
        <f t="shared" si="6"/>
        <v>0</v>
      </c>
    </row>
    <row r="383" spans="1:14" x14ac:dyDescent="0.25">
      <c r="A383" s="2">
        <v>381</v>
      </c>
      <c r="B383" s="3" t="s">
        <v>422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13">
        <f t="shared" si="6"/>
        <v>0</v>
      </c>
      <c r="N383" s="13">
        <f t="shared" si="6"/>
        <v>0</v>
      </c>
    </row>
    <row r="384" spans="1:14" x14ac:dyDescent="0.25">
      <c r="A384" s="2">
        <v>382</v>
      </c>
      <c r="B384" s="3" t="s">
        <v>423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13">
        <f t="shared" si="6"/>
        <v>0</v>
      </c>
      <c r="N384" s="13">
        <f t="shared" si="6"/>
        <v>0</v>
      </c>
    </row>
    <row r="385" spans="1:14" x14ac:dyDescent="0.25">
      <c r="A385" s="2">
        <v>383</v>
      </c>
      <c r="B385" s="3" t="s">
        <v>424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13">
        <f t="shared" si="6"/>
        <v>0</v>
      </c>
      <c r="N385" s="13">
        <f t="shared" si="6"/>
        <v>0</v>
      </c>
    </row>
    <row r="386" spans="1:14" x14ac:dyDescent="0.25">
      <c r="A386" s="2">
        <v>384</v>
      </c>
      <c r="B386" s="3" t="s">
        <v>425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13">
        <f t="shared" si="6"/>
        <v>0</v>
      </c>
      <c r="N386" s="13">
        <f t="shared" si="6"/>
        <v>0</v>
      </c>
    </row>
    <row r="387" spans="1:14" x14ac:dyDescent="0.25">
      <c r="A387" s="2">
        <v>384</v>
      </c>
      <c r="B387" s="3" t="s">
        <v>426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13">
        <f t="shared" si="6"/>
        <v>0</v>
      </c>
      <c r="N387" s="13">
        <f t="shared" si="6"/>
        <v>0</v>
      </c>
    </row>
    <row r="388" spans="1:14" x14ac:dyDescent="0.25">
      <c r="A388" s="2">
        <v>386</v>
      </c>
      <c r="B388" s="3" t="s">
        <v>427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13">
        <f t="shared" si="6"/>
        <v>0</v>
      </c>
      <c r="N388" s="13">
        <f t="shared" si="6"/>
        <v>0</v>
      </c>
    </row>
    <row r="389" spans="1:14" x14ac:dyDescent="0.25">
      <c r="A389" s="2">
        <v>387</v>
      </c>
      <c r="B389" s="3" t="s">
        <v>428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13">
        <f t="shared" si="6"/>
        <v>0</v>
      </c>
      <c r="N389" s="13">
        <f t="shared" si="6"/>
        <v>0</v>
      </c>
    </row>
    <row r="390" spans="1:14" x14ac:dyDescent="0.25">
      <c r="A390" s="2">
        <v>388</v>
      </c>
      <c r="B390" s="3" t="s">
        <v>429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13">
        <f t="shared" si="6"/>
        <v>0</v>
      </c>
      <c r="N390" s="13">
        <f t="shared" si="6"/>
        <v>0</v>
      </c>
    </row>
    <row r="391" spans="1:14" x14ac:dyDescent="0.25">
      <c r="A391" s="2">
        <v>389</v>
      </c>
      <c r="B391" s="3" t="s">
        <v>430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13">
        <f t="shared" si="6"/>
        <v>0</v>
      </c>
      <c r="N391" s="13">
        <f t="shared" si="6"/>
        <v>0</v>
      </c>
    </row>
    <row r="392" spans="1:14" x14ac:dyDescent="0.25">
      <c r="A392" s="2">
        <v>390</v>
      </c>
      <c r="B392" s="3" t="s">
        <v>431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13">
        <f t="shared" si="6"/>
        <v>0</v>
      </c>
      <c r="N392" s="13">
        <f t="shared" si="6"/>
        <v>0</v>
      </c>
    </row>
    <row r="393" spans="1:14" x14ac:dyDescent="0.25">
      <c r="A393" s="2">
        <v>391</v>
      </c>
      <c r="B393" s="3" t="s">
        <v>432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13">
        <f t="shared" si="6"/>
        <v>0</v>
      </c>
      <c r="N393" s="13">
        <f t="shared" si="6"/>
        <v>0</v>
      </c>
    </row>
    <row r="394" spans="1:14" x14ac:dyDescent="0.25">
      <c r="A394" s="2">
        <v>392</v>
      </c>
      <c r="B394" s="3" t="s">
        <v>433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13">
        <f t="shared" si="6"/>
        <v>0</v>
      </c>
      <c r="N394" s="13">
        <f t="shared" si="6"/>
        <v>0</v>
      </c>
    </row>
    <row r="395" spans="1:14" x14ac:dyDescent="0.25">
      <c r="A395" s="2">
        <v>393</v>
      </c>
      <c r="B395" s="3" t="s">
        <v>434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13">
        <f t="shared" si="6"/>
        <v>0</v>
      </c>
      <c r="N395" s="13">
        <f t="shared" si="6"/>
        <v>0</v>
      </c>
    </row>
    <row r="396" spans="1:14" x14ac:dyDescent="0.25">
      <c r="A396" s="2">
        <v>394</v>
      </c>
      <c r="B396" s="3" t="s">
        <v>435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13">
        <f t="shared" si="6"/>
        <v>0</v>
      </c>
      <c r="N396" s="13">
        <f t="shared" si="6"/>
        <v>0</v>
      </c>
    </row>
    <row r="397" spans="1:14" x14ac:dyDescent="0.25">
      <c r="A397" s="2">
        <v>395</v>
      </c>
      <c r="B397" s="3" t="s">
        <v>436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13">
        <f t="shared" si="6"/>
        <v>0</v>
      </c>
      <c r="N397" s="13">
        <f t="shared" si="6"/>
        <v>0</v>
      </c>
    </row>
    <row r="398" spans="1:14" x14ac:dyDescent="0.25">
      <c r="A398" s="2">
        <v>396</v>
      </c>
      <c r="B398" s="3" t="s">
        <v>363</v>
      </c>
      <c r="C398" s="6">
        <v>0</v>
      </c>
      <c r="D398" s="6">
        <v>0</v>
      </c>
      <c r="E398" s="6">
        <v>0</v>
      </c>
      <c r="F398" s="6">
        <v>0</v>
      </c>
      <c r="G398" s="6">
        <v>2208694000</v>
      </c>
      <c r="H398" s="6">
        <v>2208694000</v>
      </c>
      <c r="I398" s="6">
        <v>0</v>
      </c>
      <c r="J398" s="6">
        <v>0</v>
      </c>
      <c r="K398" s="6">
        <v>0</v>
      </c>
      <c r="L398" s="6">
        <v>0</v>
      </c>
      <c r="M398" s="13">
        <f t="shared" si="6"/>
        <v>2208694000</v>
      </c>
      <c r="N398" s="13">
        <f t="shared" si="6"/>
        <v>2208694000</v>
      </c>
    </row>
    <row r="399" spans="1:14" x14ac:dyDescent="0.25">
      <c r="A399" s="2">
        <v>397</v>
      </c>
      <c r="B399" s="3" t="s">
        <v>364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13">
        <f t="shared" si="6"/>
        <v>0</v>
      </c>
      <c r="N399" s="13">
        <f t="shared" si="6"/>
        <v>0</v>
      </c>
    </row>
    <row r="400" spans="1:14" x14ac:dyDescent="0.25">
      <c r="A400" s="2">
        <v>398</v>
      </c>
      <c r="B400" s="3" t="s">
        <v>365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13">
        <f t="shared" si="6"/>
        <v>0</v>
      </c>
      <c r="N400" s="13">
        <f t="shared" si="6"/>
        <v>0</v>
      </c>
    </row>
    <row r="401" spans="1:14" x14ac:dyDescent="0.25">
      <c r="A401" s="2">
        <v>399</v>
      </c>
      <c r="B401" s="3" t="s">
        <v>366</v>
      </c>
      <c r="C401" s="6">
        <v>0</v>
      </c>
      <c r="D401" s="6">
        <v>0</v>
      </c>
      <c r="E401" s="6">
        <v>0</v>
      </c>
      <c r="F401" s="6">
        <v>0</v>
      </c>
      <c r="G401" s="6">
        <v>2944926000</v>
      </c>
      <c r="H401" s="6">
        <v>3331417000</v>
      </c>
      <c r="I401" s="6">
        <v>0</v>
      </c>
      <c r="J401" s="6">
        <v>0</v>
      </c>
      <c r="K401" s="6">
        <v>0</v>
      </c>
      <c r="L401" s="6">
        <v>0</v>
      </c>
      <c r="M401" s="13">
        <f t="shared" si="6"/>
        <v>2944926000</v>
      </c>
      <c r="N401" s="13">
        <f t="shared" si="6"/>
        <v>3331417000</v>
      </c>
    </row>
    <row r="402" spans="1:14" x14ac:dyDescent="0.25">
      <c r="A402" s="2">
        <v>400</v>
      </c>
      <c r="B402" s="3" t="s">
        <v>367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13">
        <f t="shared" si="6"/>
        <v>0</v>
      </c>
      <c r="N402" s="13">
        <f t="shared" si="6"/>
        <v>0</v>
      </c>
    </row>
    <row r="403" spans="1:14" x14ac:dyDescent="0.25">
      <c r="A403" s="2">
        <v>401</v>
      </c>
      <c r="B403" s="3" t="s">
        <v>368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13">
        <f t="shared" si="6"/>
        <v>0</v>
      </c>
      <c r="N403" s="13">
        <f t="shared" si="6"/>
        <v>0</v>
      </c>
    </row>
    <row r="404" spans="1:14" x14ac:dyDescent="0.25">
      <c r="A404" s="2">
        <v>402</v>
      </c>
      <c r="B404" s="3" t="s">
        <v>369</v>
      </c>
      <c r="C404" s="6">
        <v>0</v>
      </c>
      <c r="D404" s="6">
        <v>0</v>
      </c>
      <c r="E404" s="6">
        <v>0</v>
      </c>
      <c r="F404" s="6">
        <v>0</v>
      </c>
      <c r="G404" s="6">
        <v>441739000</v>
      </c>
      <c r="H404" s="6">
        <v>441739000</v>
      </c>
      <c r="I404" s="6">
        <v>0</v>
      </c>
      <c r="J404" s="6">
        <v>0</v>
      </c>
      <c r="K404" s="6">
        <v>0</v>
      </c>
      <c r="L404" s="6">
        <v>0</v>
      </c>
      <c r="M404" s="13">
        <f t="shared" si="6"/>
        <v>441739000</v>
      </c>
      <c r="N404" s="13">
        <f t="shared" si="6"/>
        <v>441739000</v>
      </c>
    </row>
    <row r="405" spans="1:14" x14ac:dyDescent="0.25">
      <c r="A405" s="2">
        <v>403</v>
      </c>
      <c r="B405" s="3" t="s">
        <v>437</v>
      </c>
      <c r="C405" s="6">
        <v>0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13">
        <f t="shared" si="6"/>
        <v>0</v>
      </c>
      <c r="N405" s="13">
        <f t="shared" si="6"/>
        <v>0</v>
      </c>
    </row>
    <row r="406" spans="1:14" x14ac:dyDescent="0.25">
      <c r="A406" s="2">
        <v>404</v>
      </c>
      <c r="B406" s="3" t="s">
        <v>438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13">
        <f t="shared" si="6"/>
        <v>0</v>
      </c>
      <c r="N406" s="13">
        <f t="shared" si="6"/>
        <v>0</v>
      </c>
    </row>
    <row r="407" spans="1:14" x14ac:dyDescent="0.25">
      <c r="A407" s="2">
        <v>405</v>
      </c>
      <c r="B407" s="3" t="s">
        <v>439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13">
        <f t="shared" si="6"/>
        <v>0</v>
      </c>
      <c r="N407" s="13">
        <f t="shared" si="6"/>
        <v>0</v>
      </c>
    </row>
    <row r="408" spans="1:14" x14ac:dyDescent="0.25">
      <c r="A408" s="2">
        <v>406</v>
      </c>
      <c r="B408" s="3" t="s">
        <v>440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13">
        <f t="shared" si="6"/>
        <v>0</v>
      </c>
      <c r="N408" s="13">
        <f t="shared" si="6"/>
        <v>0</v>
      </c>
    </row>
    <row r="409" spans="1:14" x14ac:dyDescent="0.25">
      <c r="A409" s="2">
        <v>407</v>
      </c>
      <c r="B409" s="3" t="s">
        <v>441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13">
        <f t="shared" si="6"/>
        <v>0</v>
      </c>
      <c r="N409" s="13">
        <f t="shared" si="6"/>
        <v>0</v>
      </c>
    </row>
    <row r="410" spans="1:14" x14ac:dyDescent="0.25">
      <c r="A410" s="2">
        <v>408</v>
      </c>
      <c r="B410" s="3" t="s">
        <v>442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13">
        <f t="shared" si="6"/>
        <v>0</v>
      </c>
      <c r="N410" s="13">
        <f t="shared" si="6"/>
        <v>0</v>
      </c>
    </row>
    <row r="411" spans="1:14" x14ac:dyDescent="0.25">
      <c r="A411" s="2">
        <v>409</v>
      </c>
      <c r="B411" s="3" t="s">
        <v>443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13">
        <f t="shared" si="6"/>
        <v>0</v>
      </c>
      <c r="N411" s="13">
        <f t="shared" si="6"/>
        <v>0</v>
      </c>
    </row>
    <row r="412" spans="1:14" x14ac:dyDescent="0.25">
      <c r="A412" s="2">
        <v>410</v>
      </c>
      <c r="B412" s="3" t="s">
        <v>444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13">
        <f t="shared" si="6"/>
        <v>0</v>
      </c>
      <c r="N412" s="13">
        <f t="shared" si="6"/>
        <v>0</v>
      </c>
    </row>
    <row r="413" spans="1:14" x14ac:dyDescent="0.25">
      <c r="A413" s="2">
        <v>411</v>
      </c>
      <c r="B413" s="3" t="s">
        <v>445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13">
        <f t="shared" si="6"/>
        <v>0</v>
      </c>
      <c r="N413" s="13">
        <f t="shared" si="6"/>
        <v>0</v>
      </c>
    </row>
    <row r="414" spans="1:14" x14ac:dyDescent="0.25">
      <c r="A414" s="2">
        <v>412</v>
      </c>
      <c r="B414" s="3" t="s">
        <v>446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13">
        <f t="shared" si="6"/>
        <v>0</v>
      </c>
      <c r="N414" s="13">
        <f t="shared" si="6"/>
        <v>0</v>
      </c>
    </row>
    <row r="415" spans="1:14" x14ac:dyDescent="0.25">
      <c r="A415" s="2">
        <v>413</v>
      </c>
      <c r="B415" s="3" t="s">
        <v>447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13">
        <f t="shared" si="6"/>
        <v>0</v>
      </c>
      <c r="N415" s="13">
        <f t="shared" si="6"/>
        <v>0</v>
      </c>
    </row>
    <row r="416" spans="1:14" x14ac:dyDescent="0.25">
      <c r="A416" s="2">
        <v>414</v>
      </c>
      <c r="B416" s="3" t="s">
        <v>448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13">
        <f t="shared" si="6"/>
        <v>0</v>
      </c>
      <c r="N416" s="13">
        <f t="shared" si="6"/>
        <v>0</v>
      </c>
    </row>
    <row r="417" spans="1:14" x14ac:dyDescent="0.25">
      <c r="A417" s="2">
        <v>415</v>
      </c>
      <c r="B417" s="3" t="s">
        <v>449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13">
        <f t="shared" si="6"/>
        <v>0</v>
      </c>
      <c r="N417" s="13">
        <f t="shared" si="6"/>
        <v>0</v>
      </c>
    </row>
    <row r="418" spans="1:14" x14ac:dyDescent="0.25">
      <c r="A418" s="2">
        <v>416</v>
      </c>
      <c r="B418" s="3" t="s">
        <v>450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13">
        <f t="shared" si="6"/>
        <v>0</v>
      </c>
      <c r="N418" s="13">
        <f t="shared" si="6"/>
        <v>0</v>
      </c>
    </row>
    <row r="419" spans="1:14" x14ac:dyDescent="0.25">
      <c r="A419" s="2">
        <v>417</v>
      </c>
      <c r="B419" s="3" t="s">
        <v>451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13">
        <f t="shared" si="6"/>
        <v>0</v>
      </c>
      <c r="N419" s="13">
        <f t="shared" si="6"/>
        <v>0</v>
      </c>
    </row>
    <row r="420" spans="1:14" x14ac:dyDescent="0.25">
      <c r="A420" s="2">
        <v>418</v>
      </c>
      <c r="B420" s="3" t="s">
        <v>452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13">
        <f t="shared" si="6"/>
        <v>0</v>
      </c>
      <c r="N420" s="13">
        <f t="shared" si="6"/>
        <v>0</v>
      </c>
    </row>
    <row r="421" spans="1:14" x14ac:dyDescent="0.25">
      <c r="A421" s="2">
        <v>419</v>
      </c>
      <c r="B421" s="3" t="s">
        <v>453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13">
        <f t="shared" si="6"/>
        <v>0</v>
      </c>
      <c r="N421" s="13">
        <f t="shared" si="6"/>
        <v>0</v>
      </c>
    </row>
    <row r="422" spans="1:14" x14ac:dyDescent="0.25">
      <c r="A422" s="2">
        <v>420</v>
      </c>
      <c r="B422" s="3" t="s">
        <v>454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13">
        <f t="shared" si="6"/>
        <v>0</v>
      </c>
      <c r="N422" s="13">
        <f t="shared" si="6"/>
        <v>0</v>
      </c>
    </row>
    <row r="423" spans="1:14" x14ac:dyDescent="0.25">
      <c r="A423" s="2">
        <v>421</v>
      </c>
      <c r="B423" s="3" t="s">
        <v>333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13">
        <f t="shared" si="6"/>
        <v>0</v>
      </c>
      <c r="N423" s="13">
        <f t="shared" si="6"/>
        <v>0</v>
      </c>
    </row>
    <row r="424" spans="1:14" x14ac:dyDescent="0.25">
      <c r="A424" s="2">
        <v>422</v>
      </c>
      <c r="B424" s="3" t="s">
        <v>334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13">
        <f t="shared" si="6"/>
        <v>0</v>
      </c>
      <c r="N424" s="13">
        <f t="shared" si="6"/>
        <v>0</v>
      </c>
    </row>
    <row r="425" spans="1:14" x14ac:dyDescent="0.25">
      <c r="A425" s="2">
        <v>423</v>
      </c>
      <c r="B425" s="3" t="s">
        <v>335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13">
        <f t="shared" si="6"/>
        <v>0</v>
      </c>
      <c r="N425" s="13">
        <f t="shared" si="6"/>
        <v>0</v>
      </c>
    </row>
    <row r="426" spans="1:14" x14ac:dyDescent="0.25">
      <c r="A426" s="2">
        <v>424</v>
      </c>
      <c r="B426" s="3" t="s">
        <v>336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13">
        <f t="shared" si="6"/>
        <v>0</v>
      </c>
      <c r="N426" s="13">
        <f t="shared" si="6"/>
        <v>0</v>
      </c>
    </row>
    <row r="427" spans="1:14" x14ac:dyDescent="0.25">
      <c r="A427" s="2">
        <v>425</v>
      </c>
      <c r="B427" s="3" t="s">
        <v>337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13">
        <f t="shared" si="6"/>
        <v>0</v>
      </c>
      <c r="N427" s="13">
        <f t="shared" si="6"/>
        <v>0</v>
      </c>
    </row>
    <row r="428" spans="1:14" x14ac:dyDescent="0.25">
      <c r="A428" s="2">
        <v>426</v>
      </c>
      <c r="B428" s="3" t="s">
        <v>338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13">
        <f t="shared" si="6"/>
        <v>0</v>
      </c>
      <c r="N428" s="13">
        <f t="shared" si="6"/>
        <v>0</v>
      </c>
    </row>
    <row r="429" spans="1:14" x14ac:dyDescent="0.25">
      <c r="A429" s="2">
        <v>427</v>
      </c>
      <c r="B429" s="3" t="s">
        <v>339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13">
        <f t="shared" ref="M429:N437" si="7">K429+I429+G429+E429+C429</f>
        <v>0</v>
      </c>
      <c r="N429" s="13">
        <f t="shared" si="7"/>
        <v>0</v>
      </c>
    </row>
    <row r="430" spans="1:14" x14ac:dyDescent="0.25">
      <c r="A430" s="2">
        <v>428</v>
      </c>
      <c r="B430" s="3" t="s">
        <v>340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13">
        <f t="shared" si="7"/>
        <v>0</v>
      </c>
      <c r="N430" s="13">
        <f t="shared" si="7"/>
        <v>0</v>
      </c>
    </row>
    <row r="431" spans="1:14" x14ac:dyDescent="0.25">
      <c r="A431" s="2">
        <v>429</v>
      </c>
      <c r="B431" s="3" t="s">
        <v>341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13">
        <f t="shared" si="7"/>
        <v>0</v>
      </c>
      <c r="N431" s="13">
        <f t="shared" si="7"/>
        <v>0</v>
      </c>
    </row>
    <row r="432" spans="1:14" x14ac:dyDescent="0.25">
      <c r="A432" s="2">
        <v>430</v>
      </c>
      <c r="B432" s="3" t="s">
        <v>342</v>
      </c>
      <c r="C432" s="6">
        <v>0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13">
        <f t="shared" si="7"/>
        <v>0</v>
      </c>
      <c r="N432" s="13">
        <f t="shared" si="7"/>
        <v>0</v>
      </c>
    </row>
    <row r="433" spans="1:14" x14ac:dyDescent="0.25">
      <c r="A433" s="2">
        <v>431</v>
      </c>
      <c r="B433" s="3" t="s">
        <v>343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13">
        <f t="shared" si="7"/>
        <v>0</v>
      </c>
      <c r="N433" s="13">
        <f t="shared" si="7"/>
        <v>0</v>
      </c>
    </row>
    <row r="434" spans="1:14" x14ac:dyDescent="0.25">
      <c r="A434" s="2">
        <v>432</v>
      </c>
      <c r="B434" s="3" t="s">
        <v>344</v>
      </c>
      <c r="C434" s="6">
        <v>0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13">
        <f t="shared" si="7"/>
        <v>0</v>
      </c>
      <c r="N434" s="13">
        <f t="shared" si="7"/>
        <v>0</v>
      </c>
    </row>
    <row r="435" spans="1:14" x14ac:dyDescent="0.25">
      <c r="A435" s="2">
        <v>433</v>
      </c>
      <c r="B435" s="3" t="s">
        <v>345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13">
        <f t="shared" si="7"/>
        <v>0</v>
      </c>
      <c r="N435" s="13">
        <f t="shared" si="7"/>
        <v>0</v>
      </c>
    </row>
    <row r="436" spans="1:14" x14ac:dyDescent="0.25">
      <c r="A436" s="2">
        <v>434</v>
      </c>
      <c r="B436" s="3" t="s">
        <v>346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13">
        <f t="shared" si="7"/>
        <v>0</v>
      </c>
      <c r="N436" s="13">
        <f t="shared" si="7"/>
        <v>0</v>
      </c>
    </row>
    <row r="437" spans="1:14" x14ac:dyDescent="0.25">
      <c r="A437" s="2">
        <v>435</v>
      </c>
      <c r="B437" s="3" t="s">
        <v>347</v>
      </c>
      <c r="C437" s="6">
        <v>0</v>
      </c>
      <c r="D437" s="6">
        <v>0</v>
      </c>
      <c r="E437" s="6">
        <v>0</v>
      </c>
      <c r="F437" s="6">
        <v>0</v>
      </c>
      <c r="G437" s="6">
        <v>351579000</v>
      </c>
      <c r="H437" s="6">
        <v>300542000</v>
      </c>
      <c r="I437" s="6">
        <v>0</v>
      </c>
      <c r="J437" s="6">
        <v>0</v>
      </c>
      <c r="K437" s="6">
        <v>0</v>
      </c>
      <c r="L437" s="6">
        <v>0</v>
      </c>
      <c r="M437" s="13">
        <f t="shared" si="7"/>
        <v>351579000</v>
      </c>
      <c r="N437" s="13">
        <f t="shared" si="7"/>
        <v>300542000</v>
      </c>
    </row>
    <row r="438" spans="1:14" s="5" customFormat="1" x14ac:dyDescent="0.25">
      <c r="A438" s="27" t="s">
        <v>370</v>
      </c>
      <c r="B438" s="27"/>
      <c r="C438" s="7">
        <f>SUM(C3:C437)</f>
        <v>306020766757</v>
      </c>
      <c r="D438" s="7">
        <f t="shared" ref="D438:N438" si="8">SUM(D3:D437)</f>
        <v>275107385067</v>
      </c>
      <c r="E438" s="7">
        <f t="shared" si="8"/>
        <v>15937905297</v>
      </c>
      <c r="F438" s="7">
        <f t="shared" si="8"/>
        <v>14673795455</v>
      </c>
      <c r="G438" s="7">
        <f t="shared" si="8"/>
        <v>3343557578532</v>
      </c>
      <c r="H438" s="7">
        <f t="shared" si="8"/>
        <v>2861391552052</v>
      </c>
      <c r="I438" s="7">
        <f t="shared" si="8"/>
        <v>57717654512</v>
      </c>
      <c r="J438" s="7">
        <f t="shared" si="8"/>
        <v>53508693459</v>
      </c>
      <c r="K438" s="7">
        <f t="shared" si="8"/>
        <v>16238849333</v>
      </c>
      <c r="L438" s="7">
        <f t="shared" si="8"/>
        <v>14427375099</v>
      </c>
      <c r="M438" s="7">
        <f t="shared" si="8"/>
        <v>3739472754431</v>
      </c>
      <c r="N438" s="7">
        <f t="shared" si="8"/>
        <v>3219108801132</v>
      </c>
    </row>
  </sheetData>
  <mergeCells count="9">
    <mergeCell ref="K1:L1"/>
    <mergeCell ref="M1:N1"/>
    <mergeCell ref="A438:B438"/>
    <mergeCell ref="A1:A2"/>
    <mergeCell ref="B1:B2"/>
    <mergeCell ref="C1:D1"/>
    <mergeCell ref="E1:F1"/>
    <mergeCell ref="G1:H1"/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marsanto</dc:creator>
  <cp:lastModifiedBy>Agus Sriyanto</cp:lastModifiedBy>
  <dcterms:created xsi:type="dcterms:W3CDTF">2020-06-03T07:33:24Z</dcterms:created>
  <dcterms:modified xsi:type="dcterms:W3CDTF">2021-02-15T02:46:35Z</dcterms:modified>
</cp:coreProperties>
</file>