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inlop\Downloads\"/>
    </mc:Choice>
  </mc:AlternateContent>
  <bookViews>
    <workbookView xWindow="0" yWindow="90" windowWidth="23955" windowHeight="14370" activeTab="1"/>
  </bookViews>
  <sheets>
    <sheet name="Trabajo" sheetId="2" r:id="rId1"/>
    <sheet name="Resumen" sheetId="3" r:id="rId2"/>
  </sheets>
  <calcPr calcId="162913"/>
</workbook>
</file>

<file path=xl/calcChain.xml><?xml version="1.0" encoding="utf-8"?>
<calcChain xmlns="http://schemas.openxmlformats.org/spreadsheetml/2006/main">
  <c r="I1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C2" i="3"/>
  <c r="D2" i="3"/>
  <c r="E2" i="3"/>
  <c r="B2" i="3"/>
</calcChain>
</file>

<file path=xl/sharedStrings.xml><?xml version="1.0" encoding="utf-8"?>
<sst xmlns="http://schemas.openxmlformats.org/spreadsheetml/2006/main" count="240" uniqueCount="63">
  <si>
    <t>descript.xsd</t>
  </si>
  <si>
    <t>schedul.xsd</t>
  </si>
  <si>
    <t>proced.xsd</t>
  </si>
  <si>
    <t>wrngdata.xsd</t>
  </si>
  <si>
    <t>appliccrossreftable.xsd</t>
  </si>
  <si>
    <t>condcrossreftable.xsd</t>
  </si>
  <si>
    <t>ipd.xsd</t>
  </si>
  <si>
    <t>prdcrossreftable.xsd</t>
  </si>
  <si>
    <t>v3.0.1</t>
  </si>
  <si>
    <t>Version</t>
  </si>
  <si>
    <t>Tipo/subtipo DM</t>
  </si>
  <si>
    <t>Cantidad en Producción</t>
  </si>
  <si>
    <t>Enriquecido v6</t>
  </si>
  <si>
    <t>brex.xsd</t>
  </si>
  <si>
    <t>container.xsd</t>
  </si>
  <si>
    <t>crew.xsd</t>
  </si>
  <si>
    <t>fault.xsd</t>
  </si>
  <si>
    <t>process.xsd</t>
  </si>
  <si>
    <t>techrep.xsd</t>
  </si>
  <si>
    <t>v4.0.1</t>
  </si>
  <si>
    <t>checklist.xsd</t>
  </si>
  <si>
    <t>learning.xsd</t>
  </si>
  <si>
    <t>scormcontentpackage.xsd</t>
  </si>
  <si>
    <t>wrngflds.xsd</t>
  </si>
  <si>
    <t>v5.0</t>
  </si>
  <si>
    <t>frontmatter.xsd</t>
  </si>
  <si>
    <t>Nuevo en versión 5</t>
  </si>
  <si>
    <t>Nuevo en versión 4</t>
  </si>
  <si>
    <t>icnmetadata.xsd</t>
  </si>
  <si>
    <t>sb.xsd</t>
  </si>
  <si>
    <t>Nuevo en versión 5 ¿Service Bulletins?</t>
  </si>
  <si>
    <t>scocontent.xsd</t>
  </si>
  <si>
    <t>Deja de usarse en versión 5</t>
  </si>
  <si>
    <t>update.xsd</t>
  </si>
  <si>
    <t>brdoc.xsd</t>
  </si>
  <si>
    <t>v6.0</t>
  </si>
  <si>
    <t>SOPTE-MTEI</t>
  </si>
  <si>
    <t>SI</t>
  </si>
  <si>
    <t>Descripción contenidos</t>
  </si>
  <si>
    <t>Observaciones</t>
  </si>
  <si>
    <t>Contenido</t>
  </si>
  <si>
    <t>Aplicabilidad Global</t>
  </si>
  <si>
    <t>Bussines Rules Exchage</t>
  </si>
  <si>
    <t>Aplicabilidad Condiciones</t>
  </si>
  <si>
    <t>Aplicabilidad Producto</t>
  </si>
  <si>
    <t>Procedimientos</t>
  </si>
  <si>
    <t>Planificación Mantenimiento</t>
  </si>
  <si>
    <t>Fichas Técnicas</t>
  </si>
  <si>
    <t>Datos de cableado</t>
  </si>
  <si>
    <t>Cableado</t>
  </si>
  <si>
    <t>Process</t>
  </si>
  <si>
    <t>Catálogo</t>
  </si>
  <si>
    <t>Información y Procedimientos para Solución de Averías</t>
  </si>
  <si>
    <t>Contenedor</t>
  </si>
  <si>
    <t>Operadores</t>
  </si>
  <si>
    <t>Descripción</t>
  </si>
  <si>
    <t>Listas de chequeos</t>
  </si>
  <si>
    <t>Formación SCORM?</t>
  </si>
  <si>
    <t>Empaquietamiento SCORM</t>
  </si>
  <si>
    <t>Portada</t>
  </si>
  <si>
    <t>Metadatos de ICN, no es un Tipo de DM</t>
  </si>
  <si>
    <t>¿Es un tipo de DM? Comprobar en S1000D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</si>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</sst>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color theme="1"/>
      <name val="Segoe UI"/>
      <family val="2"/>
      <charset val="1"/>
    </font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2" fillId="0" borderId="3" xfId="0" applyFont="1" applyBorder="1"/>
    <xf numFmtId="0" fontId="0" fillId="0" borderId="1" xfId="0" applyBorder="1"/>
    <xf numFmtId="0" fontId="0" fillId="2" borderId="0" xfId="0" applyFill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9" xfId="0" applyFont="1" applyBorder="1"/>
    <xf numFmtId="0" fontId="0" fillId="0" borderId="6" xfId="0" applyBorder="1"/>
    <xf numFmtId="0" fontId="3" fillId="0" borderId="3" xfId="0" applyFont="1" applyBorder="1"/>
    <xf numFmtId="0" fontId="3" fillId="0" borderId="6" xfId="0" applyFont="1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6" xfId="0" applyFont="1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5" fillId="2" borderId="16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0" fontId="0" fillId="0" borderId="7" xfId="1" applyNumberFormat="1" applyFont="1" applyBorder="1"/>
    <xf numFmtId="10" fontId="0" fillId="0" borderId="10" xfId="1" applyNumberFormat="1" applyFont="1" applyBorder="1"/>
    <xf numFmtId="10" fontId="0" fillId="0" borderId="15" xfId="1" applyNumberFormat="1" applyFont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pane ySplit="1" topLeftCell="A2" activePane="bottomLeft" state="frozen"/>
      <selection pane="bottomLeft" activeCell="J29" sqref="J29"/>
    </sheetView>
  </sheetViews>
  <sheetFormatPr baseColWidth="10" defaultColWidth="9.1640625" defaultRowHeight="12" x14ac:dyDescent="0.2"/>
  <cols>
    <col min="1" max="1" width="12.83203125" customWidth="1"/>
    <col min="2" max="2" width="28.6640625" customWidth="1"/>
    <col min="3" max="3" width="24.83203125" customWidth="1"/>
    <col min="4" max="4" width="18" customWidth="1"/>
    <col min="5" max="5" width="60.33203125" customWidth="1"/>
    <col min="6" max="6" width="31.5" customWidth="1"/>
    <col min="9" max="9" width="34.83203125" customWidth="1"/>
    <col min="10" max="10" width="13.83203125" customWidth="1"/>
  </cols>
  <sheetData>
    <row r="1" spans="1:10" ht="12.75" thickBo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38</v>
      </c>
      <c r="F1" s="4" t="s">
        <v>39</v>
      </c>
      <c r="I1" s="33" t="str">
        <f>B1</f>
        <v>Tipo/subtipo DM</v>
      </c>
      <c r="J1" s="34" t="s">
        <v>62</v>
      </c>
    </row>
    <row r="2" spans="1:10" x14ac:dyDescent="0.2">
      <c r="A2" s="2" t="s">
        <v>8</v>
      </c>
      <c r="B2" s="1" t="s">
        <v>4</v>
      </c>
      <c r="C2" s="1">
        <v>11</v>
      </c>
      <c r="D2" s="1"/>
      <c r="E2" s="1" t="s">
        <v>41</v>
      </c>
      <c r="F2" s="5"/>
      <c r="I2" s="21" t="str">
        <f>B2</f>
        <v>appliccrossreftable.xsd</v>
      </c>
      <c r="J2" s="32">
        <f>C2/SUM($C$2:$C$16)</f>
        <v>8.0947825447052763E-4</v>
      </c>
    </row>
    <row r="3" spans="1:10" x14ac:dyDescent="0.2">
      <c r="A3" s="6" t="s">
        <v>8</v>
      </c>
      <c r="B3" s="3" t="s">
        <v>13</v>
      </c>
      <c r="C3" s="3">
        <v>11</v>
      </c>
      <c r="D3" s="3"/>
      <c r="E3" s="3" t="s">
        <v>42</v>
      </c>
      <c r="F3" s="7"/>
      <c r="I3" s="18" t="str">
        <f t="shared" ref="I3:I16" si="0">B3</f>
        <v>brex.xsd</v>
      </c>
      <c r="J3" s="30">
        <f t="shared" ref="J3:J16" si="1">C3/SUM($C$2:$C$16)</f>
        <v>8.0947825447052763E-4</v>
      </c>
    </row>
    <row r="4" spans="1:10" x14ac:dyDescent="0.2">
      <c r="A4" s="6" t="s">
        <v>8</v>
      </c>
      <c r="B4" s="3" t="s">
        <v>5</v>
      </c>
      <c r="C4" s="3">
        <v>9</v>
      </c>
      <c r="D4" s="3"/>
      <c r="E4" s="3" t="s">
        <v>43</v>
      </c>
      <c r="F4" s="7"/>
      <c r="I4" s="18" t="str">
        <f t="shared" si="0"/>
        <v>condcrossreftable.xsd</v>
      </c>
      <c r="J4" s="30">
        <f t="shared" si="1"/>
        <v>6.6230039002134074E-4</v>
      </c>
    </row>
    <row r="5" spans="1:10" x14ac:dyDescent="0.2">
      <c r="A5" s="6" t="s">
        <v>8</v>
      </c>
      <c r="B5" s="3" t="s">
        <v>14</v>
      </c>
      <c r="C5" s="3">
        <v>0</v>
      </c>
      <c r="D5" s="3"/>
      <c r="E5" s="3" t="s">
        <v>53</v>
      </c>
      <c r="F5" s="7"/>
      <c r="I5" s="18" t="str">
        <f t="shared" si="0"/>
        <v>container.xsd</v>
      </c>
      <c r="J5" s="30">
        <f t="shared" si="1"/>
        <v>0</v>
      </c>
    </row>
    <row r="6" spans="1:10" x14ac:dyDescent="0.2">
      <c r="A6" s="6" t="s">
        <v>8</v>
      </c>
      <c r="B6" s="3" t="s">
        <v>15</v>
      </c>
      <c r="C6" s="3">
        <v>0</v>
      </c>
      <c r="D6" s="3"/>
      <c r="E6" s="3" t="s">
        <v>54</v>
      </c>
      <c r="F6" s="7"/>
      <c r="I6" s="18" t="str">
        <f t="shared" si="0"/>
        <v>crew.xsd</v>
      </c>
      <c r="J6" s="30">
        <f t="shared" si="1"/>
        <v>0</v>
      </c>
    </row>
    <row r="7" spans="1:10" x14ac:dyDescent="0.2">
      <c r="A7" s="6" t="s">
        <v>8</v>
      </c>
      <c r="B7" s="3" t="s">
        <v>0</v>
      </c>
      <c r="C7" s="3">
        <v>2185</v>
      </c>
      <c r="D7" s="3"/>
      <c r="E7" s="3" t="s">
        <v>55</v>
      </c>
      <c r="F7" s="7"/>
      <c r="I7" s="18" t="str">
        <f t="shared" si="0"/>
        <v>descript.xsd</v>
      </c>
      <c r="J7" s="30">
        <f t="shared" si="1"/>
        <v>0.16079181691073663</v>
      </c>
    </row>
    <row r="8" spans="1:10" x14ac:dyDescent="0.2">
      <c r="A8" s="6" t="s">
        <v>8</v>
      </c>
      <c r="B8" s="3" t="s">
        <v>16</v>
      </c>
      <c r="C8" s="3">
        <v>207</v>
      </c>
      <c r="D8" s="3"/>
      <c r="E8" s="3" t="s">
        <v>52</v>
      </c>
      <c r="F8" s="7"/>
      <c r="I8" s="18" t="str">
        <f t="shared" si="0"/>
        <v>fault.xsd</v>
      </c>
      <c r="J8" s="30">
        <f t="shared" si="1"/>
        <v>1.5232908970490839E-2</v>
      </c>
    </row>
    <row r="9" spans="1:10" x14ac:dyDescent="0.2">
      <c r="A9" s="6" t="s">
        <v>8</v>
      </c>
      <c r="B9" s="3" t="s">
        <v>6</v>
      </c>
      <c r="C9" s="3">
        <v>4214</v>
      </c>
      <c r="D9" s="3"/>
      <c r="E9" s="3" t="s">
        <v>51</v>
      </c>
      <c r="F9" s="7"/>
      <c r="I9" s="18" t="str">
        <f t="shared" si="0"/>
        <v>ipd.xsd</v>
      </c>
      <c r="J9" s="30">
        <f t="shared" si="1"/>
        <v>0.31010376039443666</v>
      </c>
    </row>
    <row r="10" spans="1:10" x14ac:dyDescent="0.2">
      <c r="A10" s="6" t="s">
        <v>8</v>
      </c>
      <c r="B10" s="3" t="s">
        <v>7</v>
      </c>
      <c r="C10" s="3">
        <v>11</v>
      </c>
      <c r="D10" s="3"/>
      <c r="E10" s="3" t="s">
        <v>44</v>
      </c>
      <c r="F10" s="7"/>
      <c r="I10" s="18" t="str">
        <f t="shared" si="0"/>
        <v>prdcrossreftable.xsd</v>
      </c>
      <c r="J10" s="30">
        <f t="shared" si="1"/>
        <v>8.0947825447052763E-4</v>
      </c>
    </row>
    <row r="11" spans="1:10" x14ac:dyDescent="0.2">
      <c r="A11" s="6" t="s">
        <v>8</v>
      </c>
      <c r="B11" s="3" t="s">
        <v>2</v>
      </c>
      <c r="C11" s="3">
        <v>6563</v>
      </c>
      <c r="D11" s="3"/>
      <c r="E11" s="3" t="s">
        <v>45</v>
      </c>
      <c r="F11" s="7"/>
      <c r="I11" s="18" t="str">
        <f t="shared" si="0"/>
        <v>proced.xsd</v>
      </c>
      <c r="J11" s="30">
        <f t="shared" si="1"/>
        <v>0.4829641621900066</v>
      </c>
    </row>
    <row r="12" spans="1:10" x14ac:dyDescent="0.2">
      <c r="A12" s="6" t="s">
        <v>8</v>
      </c>
      <c r="B12" s="3" t="s">
        <v>17</v>
      </c>
      <c r="C12" s="3">
        <v>0</v>
      </c>
      <c r="D12" s="3"/>
      <c r="E12" s="3" t="s">
        <v>50</v>
      </c>
      <c r="F12" s="7"/>
      <c r="I12" s="18" t="str">
        <f t="shared" si="0"/>
        <v>process.xsd</v>
      </c>
      <c r="J12" s="30">
        <f t="shared" si="1"/>
        <v>0</v>
      </c>
    </row>
    <row r="13" spans="1:10" x14ac:dyDescent="0.2">
      <c r="A13" s="6" t="s">
        <v>8</v>
      </c>
      <c r="B13" s="3" t="s">
        <v>1</v>
      </c>
      <c r="C13" s="3">
        <v>310</v>
      </c>
      <c r="D13" s="3"/>
      <c r="E13" s="3" t="s">
        <v>46</v>
      </c>
      <c r="F13" s="7"/>
      <c r="I13" s="18" t="str">
        <f t="shared" si="0"/>
        <v>schedul.xsd</v>
      </c>
      <c r="J13" s="30">
        <f t="shared" si="1"/>
        <v>2.2812568989623961E-2</v>
      </c>
    </row>
    <row r="14" spans="1:10" x14ac:dyDescent="0.2">
      <c r="A14" s="6" t="s">
        <v>8</v>
      </c>
      <c r="B14" s="3" t="s">
        <v>18</v>
      </c>
      <c r="C14" s="3">
        <v>55</v>
      </c>
      <c r="D14" s="3"/>
      <c r="E14" s="3" t="s">
        <v>47</v>
      </c>
      <c r="F14" s="7" t="s">
        <v>32</v>
      </c>
      <c r="I14" s="18" t="str">
        <f t="shared" si="0"/>
        <v>techrep.xsd</v>
      </c>
      <c r="J14" s="30">
        <f t="shared" si="1"/>
        <v>4.0473912723526378E-3</v>
      </c>
    </row>
    <row r="15" spans="1:10" x14ac:dyDescent="0.2">
      <c r="A15" s="6" t="s">
        <v>8</v>
      </c>
      <c r="B15" s="3" t="s">
        <v>3</v>
      </c>
      <c r="C15" s="3">
        <v>9</v>
      </c>
      <c r="D15" s="3"/>
      <c r="E15" s="3" t="s">
        <v>48</v>
      </c>
      <c r="F15" s="7"/>
      <c r="I15" s="18" t="str">
        <f t="shared" si="0"/>
        <v>wrngdata.xsd</v>
      </c>
      <c r="J15" s="30">
        <f t="shared" si="1"/>
        <v>6.6230039002134074E-4</v>
      </c>
    </row>
    <row r="16" spans="1:10" ht="12.75" thickBot="1" x14ac:dyDescent="0.25">
      <c r="A16" s="11" t="s">
        <v>8</v>
      </c>
      <c r="B16" s="12" t="s">
        <v>23</v>
      </c>
      <c r="C16" s="12">
        <v>4</v>
      </c>
      <c r="D16" s="12"/>
      <c r="E16" s="12" t="s">
        <v>49</v>
      </c>
      <c r="F16" s="13"/>
      <c r="I16" s="25" t="str">
        <f t="shared" si="0"/>
        <v>wrngflds.xsd</v>
      </c>
      <c r="J16" s="31">
        <f t="shared" si="1"/>
        <v>2.9435572889837368E-4</v>
      </c>
    </row>
    <row r="17" spans="1:6" x14ac:dyDescent="0.2">
      <c r="A17" s="2" t="s">
        <v>19</v>
      </c>
      <c r="B17" s="1" t="s">
        <v>4</v>
      </c>
      <c r="C17" s="1"/>
      <c r="D17" s="1"/>
      <c r="E17" s="1"/>
      <c r="F17" s="5"/>
    </row>
    <row r="18" spans="1:6" x14ac:dyDescent="0.2">
      <c r="A18" s="6" t="s">
        <v>19</v>
      </c>
      <c r="B18" s="3" t="s">
        <v>13</v>
      </c>
      <c r="C18" s="3"/>
      <c r="D18" s="3"/>
      <c r="E18" s="3"/>
      <c r="F18" s="7"/>
    </row>
    <row r="19" spans="1:6" x14ac:dyDescent="0.2">
      <c r="A19" s="6" t="s">
        <v>19</v>
      </c>
      <c r="B19" s="14" t="s">
        <v>20</v>
      </c>
      <c r="C19" s="3"/>
      <c r="D19" s="3"/>
      <c r="E19" s="3" t="s">
        <v>56</v>
      </c>
      <c r="F19" s="7" t="s">
        <v>27</v>
      </c>
    </row>
    <row r="20" spans="1:6" x14ac:dyDescent="0.2">
      <c r="A20" s="6" t="s">
        <v>19</v>
      </c>
      <c r="B20" s="3" t="s">
        <v>5</v>
      </c>
      <c r="C20" s="3"/>
      <c r="D20" s="3"/>
      <c r="E20" s="3"/>
      <c r="F20" s="7"/>
    </row>
    <row r="21" spans="1:6" x14ac:dyDescent="0.2">
      <c r="A21" s="6" t="s">
        <v>19</v>
      </c>
      <c r="B21" s="3" t="s">
        <v>14</v>
      </c>
      <c r="C21" s="3"/>
      <c r="D21" s="3"/>
      <c r="E21" s="3"/>
      <c r="F21" s="7"/>
    </row>
    <row r="22" spans="1:6" x14ac:dyDescent="0.2">
      <c r="A22" s="6" t="s">
        <v>19</v>
      </c>
      <c r="B22" s="3" t="s">
        <v>15</v>
      </c>
      <c r="C22" s="3"/>
      <c r="D22" s="3"/>
      <c r="E22" s="3"/>
      <c r="F22" s="7"/>
    </row>
    <row r="23" spans="1:6" x14ac:dyDescent="0.2">
      <c r="A23" s="6" t="s">
        <v>19</v>
      </c>
      <c r="B23" s="3" t="s">
        <v>0</v>
      </c>
      <c r="C23" s="3"/>
      <c r="D23" s="3"/>
      <c r="E23" s="3"/>
      <c r="F23" s="7"/>
    </row>
    <row r="24" spans="1:6" x14ac:dyDescent="0.2">
      <c r="A24" s="6" t="s">
        <v>19</v>
      </c>
      <c r="B24" s="3" t="s">
        <v>16</v>
      </c>
      <c r="C24" s="3"/>
      <c r="D24" s="3"/>
      <c r="E24" s="3"/>
      <c r="F24" s="7"/>
    </row>
    <row r="25" spans="1:6" x14ac:dyDescent="0.2">
      <c r="A25" s="6" t="s">
        <v>19</v>
      </c>
      <c r="B25" s="3" t="s">
        <v>6</v>
      </c>
      <c r="C25" s="3"/>
      <c r="D25" s="3"/>
      <c r="E25" s="3"/>
      <c r="F25" s="7"/>
    </row>
    <row r="26" spans="1:6" x14ac:dyDescent="0.2">
      <c r="A26" s="6" t="s">
        <v>19</v>
      </c>
      <c r="B26" s="14" t="s">
        <v>21</v>
      </c>
      <c r="C26" s="3"/>
      <c r="D26" s="3"/>
      <c r="E26" s="3" t="s">
        <v>57</v>
      </c>
      <c r="F26" s="7" t="s">
        <v>27</v>
      </c>
    </row>
    <row r="27" spans="1:6" x14ac:dyDescent="0.2">
      <c r="A27" s="6" t="s">
        <v>19</v>
      </c>
      <c r="B27" s="3" t="s">
        <v>7</v>
      </c>
      <c r="C27" s="3"/>
      <c r="D27" s="3"/>
      <c r="E27" s="3"/>
      <c r="F27" s="7"/>
    </row>
    <row r="28" spans="1:6" x14ac:dyDescent="0.2">
      <c r="A28" s="6" t="s">
        <v>19</v>
      </c>
      <c r="B28" s="3" t="s">
        <v>2</v>
      </c>
      <c r="C28" s="3"/>
      <c r="D28" s="3"/>
      <c r="E28" s="3"/>
      <c r="F28" s="7"/>
    </row>
    <row r="29" spans="1:6" x14ac:dyDescent="0.2">
      <c r="A29" s="6" t="s">
        <v>19</v>
      </c>
      <c r="B29" s="3" t="s">
        <v>17</v>
      </c>
      <c r="C29" s="3"/>
      <c r="D29" s="3"/>
      <c r="E29" s="3"/>
      <c r="F29" s="7"/>
    </row>
    <row r="30" spans="1:6" x14ac:dyDescent="0.2">
      <c r="A30" s="6" t="s">
        <v>19</v>
      </c>
      <c r="B30" s="3" t="s">
        <v>1</v>
      </c>
      <c r="C30" s="3"/>
      <c r="D30" s="3"/>
      <c r="E30" s="3"/>
      <c r="F30" s="7"/>
    </row>
    <row r="31" spans="1:6" x14ac:dyDescent="0.2">
      <c r="A31" s="6" t="s">
        <v>19</v>
      </c>
      <c r="B31" s="14" t="s">
        <v>22</v>
      </c>
      <c r="C31" s="3"/>
      <c r="D31" s="3"/>
      <c r="E31" s="3" t="s">
        <v>58</v>
      </c>
      <c r="F31" s="7" t="s">
        <v>27</v>
      </c>
    </row>
    <row r="32" spans="1:6" x14ac:dyDescent="0.2">
      <c r="A32" s="6" t="s">
        <v>19</v>
      </c>
      <c r="B32" s="3" t="s">
        <v>18</v>
      </c>
      <c r="C32" s="3"/>
      <c r="D32" s="3"/>
      <c r="E32" s="3"/>
      <c r="F32" s="7"/>
    </row>
    <row r="33" spans="1:6" x14ac:dyDescent="0.2">
      <c r="A33" s="6" t="s">
        <v>19</v>
      </c>
      <c r="B33" s="3" t="s">
        <v>3</v>
      </c>
      <c r="C33" s="3"/>
      <c r="D33" s="3"/>
      <c r="E33" s="3"/>
      <c r="F33" s="7"/>
    </row>
    <row r="34" spans="1:6" ht="12.75" thickBot="1" x14ac:dyDescent="0.25">
      <c r="A34" s="8" t="s">
        <v>19</v>
      </c>
      <c r="B34" s="9" t="s">
        <v>23</v>
      </c>
      <c r="C34" s="9"/>
      <c r="D34" s="9"/>
      <c r="E34" s="9"/>
      <c r="F34" s="10"/>
    </row>
    <row r="35" spans="1:6" x14ac:dyDescent="0.2">
      <c r="A35" s="2" t="s">
        <v>24</v>
      </c>
      <c r="B35" s="1" t="s">
        <v>4</v>
      </c>
      <c r="C35" s="1"/>
      <c r="D35" s="1"/>
      <c r="E35" s="1"/>
      <c r="F35" s="5"/>
    </row>
    <row r="36" spans="1:6" x14ac:dyDescent="0.2">
      <c r="A36" s="6" t="s">
        <v>24</v>
      </c>
      <c r="B36" s="14" t="s">
        <v>34</v>
      </c>
      <c r="C36" s="3"/>
      <c r="D36" s="3"/>
      <c r="E36" s="3" t="s">
        <v>61</v>
      </c>
      <c r="F36" s="7" t="s">
        <v>26</v>
      </c>
    </row>
    <row r="37" spans="1:6" x14ac:dyDescent="0.2">
      <c r="A37" s="6" t="s">
        <v>24</v>
      </c>
      <c r="B37" s="3" t="s">
        <v>13</v>
      </c>
      <c r="C37" s="3"/>
      <c r="D37" s="3"/>
      <c r="E37" s="3"/>
      <c r="F37" s="7"/>
    </row>
    <row r="38" spans="1:6" x14ac:dyDescent="0.2">
      <c r="A38" s="6" t="s">
        <v>24</v>
      </c>
      <c r="B38" s="15" t="s">
        <v>20</v>
      </c>
      <c r="C38" s="3"/>
      <c r="D38" s="3"/>
      <c r="E38" s="3"/>
      <c r="F38" s="7"/>
    </row>
    <row r="39" spans="1:6" x14ac:dyDescent="0.2">
      <c r="A39" s="6" t="s">
        <v>24</v>
      </c>
      <c r="B39" s="15" t="s">
        <v>5</v>
      </c>
      <c r="C39" s="3"/>
      <c r="D39" s="3"/>
      <c r="E39" s="3"/>
      <c r="F39" s="7"/>
    </row>
    <row r="40" spans="1:6" x14ac:dyDescent="0.2">
      <c r="A40" s="6" t="s">
        <v>24</v>
      </c>
      <c r="B40" s="15" t="s">
        <v>14</v>
      </c>
      <c r="C40" s="3"/>
      <c r="D40" s="3"/>
      <c r="E40" s="3"/>
      <c r="F40" s="7"/>
    </row>
    <row r="41" spans="1:6" x14ac:dyDescent="0.2">
      <c r="A41" s="6" t="s">
        <v>24</v>
      </c>
      <c r="B41" s="15" t="s">
        <v>15</v>
      </c>
      <c r="C41" s="3"/>
      <c r="D41" s="3"/>
      <c r="E41" s="3"/>
      <c r="F41" s="7"/>
    </row>
    <row r="42" spans="1:6" x14ac:dyDescent="0.2">
      <c r="A42" s="6" t="s">
        <v>24</v>
      </c>
      <c r="B42" s="15" t="s">
        <v>0</v>
      </c>
      <c r="C42" s="3"/>
      <c r="D42" s="3"/>
      <c r="E42" s="3"/>
      <c r="F42" s="7"/>
    </row>
    <row r="43" spans="1:6" x14ac:dyDescent="0.2">
      <c r="A43" s="6" t="s">
        <v>24</v>
      </c>
      <c r="B43" s="15" t="s">
        <v>16</v>
      </c>
      <c r="C43" s="3"/>
      <c r="D43" s="3"/>
      <c r="E43" s="3"/>
      <c r="F43" s="7"/>
    </row>
    <row r="44" spans="1:6" x14ac:dyDescent="0.2">
      <c r="A44" s="6" t="s">
        <v>24</v>
      </c>
      <c r="B44" s="14" t="s">
        <v>25</v>
      </c>
      <c r="C44" s="3"/>
      <c r="D44" s="3"/>
      <c r="E44" s="3" t="s">
        <v>59</v>
      </c>
      <c r="F44" s="7" t="s">
        <v>26</v>
      </c>
    </row>
    <row r="45" spans="1:6" x14ac:dyDescent="0.2">
      <c r="A45" s="6" t="s">
        <v>24</v>
      </c>
      <c r="B45" s="14" t="s">
        <v>28</v>
      </c>
      <c r="C45" s="3"/>
      <c r="D45" s="3"/>
      <c r="E45" s="3" t="s">
        <v>60</v>
      </c>
      <c r="F45" s="7" t="s">
        <v>26</v>
      </c>
    </row>
    <row r="46" spans="1:6" x14ac:dyDescent="0.2">
      <c r="A46" s="6" t="s">
        <v>24</v>
      </c>
      <c r="B46" s="15" t="s">
        <v>6</v>
      </c>
      <c r="C46" s="3"/>
      <c r="D46" s="3"/>
      <c r="E46" s="3"/>
      <c r="F46" s="7"/>
    </row>
    <row r="47" spans="1:6" x14ac:dyDescent="0.2">
      <c r="A47" s="6" t="s">
        <v>24</v>
      </c>
      <c r="B47" s="15" t="s">
        <v>21</v>
      </c>
      <c r="C47" s="3"/>
      <c r="D47" s="3"/>
      <c r="E47" s="3"/>
      <c r="F47" s="7"/>
    </row>
    <row r="48" spans="1:6" x14ac:dyDescent="0.2">
      <c r="A48" s="6" t="s">
        <v>24</v>
      </c>
      <c r="B48" s="15" t="s">
        <v>7</v>
      </c>
      <c r="C48" s="3"/>
      <c r="D48" s="3"/>
      <c r="E48" s="3"/>
      <c r="F48" s="7"/>
    </row>
    <row r="49" spans="1:6" x14ac:dyDescent="0.2">
      <c r="A49" s="6" t="s">
        <v>24</v>
      </c>
      <c r="B49" s="15" t="s">
        <v>2</v>
      </c>
      <c r="C49" s="3"/>
      <c r="D49" s="3"/>
      <c r="E49" s="3"/>
      <c r="F49" s="7"/>
    </row>
    <row r="50" spans="1:6" x14ac:dyDescent="0.2">
      <c r="A50" s="6" t="s">
        <v>24</v>
      </c>
      <c r="B50" s="15" t="s">
        <v>17</v>
      </c>
      <c r="C50" s="3"/>
      <c r="D50" s="3"/>
      <c r="E50" s="3"/>
      <c r="F50" s="7"/>
    </row>
    <row r="51" spans="1:6" x14ac:dyDescent="0.2">
      <c r="A51" s="6" t="s">
        <v>24</v>
      </c>
      <c r="B51" s="14" t="s">
        <v>29</v>
      </c>
      <c r="C51" s="3"/>
      <c r="D51" s="3"/>
      <c r="E51" s="3" t="s">
        <v>61</v>
      </c>
      <c r="F51" s="7" t="s">
        <v>30</v>
      </c>
    </row>
    <row r="52" spans="1:6" x14ac:dyDescent="0.2">
      <c r="A52" s="6" t="s">
        <v>24</v>
      </c>
      <c r="B52" s="15" t="s">
        <v>1</v>
      </c>
      <c r="C52" s="3"/>
      <c r="D52" s="3"/>
      <c r="E52" s="3"/>
      <c r="F52" s="7"/>
    </row>
    <row r="53" spans="1:6" x14ac:dyDescent="0.2">
      <c r="A53" s="6" t="s">
        <v>24</v>
      </c>
      <c r="B53" s="14" t="s">
        <v>31</v>
      </c>
      <c r="C53" s="3"/>
      <c r="D53" s="3"/>
      <c r="E53" s="3" t="s">
        <v>61</v>
      </c>
      <c r="F53" s="7" t="s">
        <v>26</v>
      </c>
    </row>
    <row r="54" spans="1:6" x14ac:dyDescent="0.2">
      <c r="A54" s="6" t="s">
        <v>24</v>
      </c>
      <c r="B54" s="15" t="s">
        <v>22</v>
      </c>
      <c r="C54" s="3"/>
      <c r="D54" s="3"/>
      <c r="E54" s="3"/>
      <c r="F54" s="7"/>
    </row>
    <row r="55" spans="1:6" x14ac:dyDescent="0.2">
      <c r="A55" s="6" t="s">
        <v>24</v>
      </c>
      <c r="B55" s="14" t="s">
        <v>33</v>
      </c>
      <c r="C55" s="3"/>
      <c r="D55" s="3"/>
      <c r="E55" s="3" t="s">
        <v>61</v>
      </c>
      <c r="F55" s="7" t="s">
        <v>26</v>
      </c>
    </row>
    <row r="56" spans="1:6" x14ac:dyDescent="0.2">
      <c r="A56" s="6" t="s">
        <v>24</v>
      </c>
      <c r="B56" s="3" t="s">
        <v>3</v>
      </c>
      <c r="C56" s="3"/>
      <c r="D56" s="3"/>
      <c r="E56" s="3"/>
      <c r="F56" s="7"/>
    </row>
    <row r="57" spans="1:6" ht="12.75" thickBot="1" x14ac:dyDescent="0.25">
      <c r="A57" s="8" t="s">
        <v>24</v>
      </c>
      <c r="B57" s="9" t="s">
        <v>23</v>
      </c>
      <c r="C57" s="9"/>
      <c r="D57" s="9"/>
      <c r="E57" s="9"/>
      <c r="F57" s="10"/>
    </row>
    <row r="58" spans="1:6" x14ac:dyDescent="0.2">
      <c r="A58" s="2" t="s">
        <v>35</v>
      </c>
      <c r="B58" s="16" t="s">
        <v>4</v>
      </c>
      <c r="C58" s="1"/>
      <c r="D58" s="1"/>
      <c r="E58" s="1"/>
      <c r="F58" s="5"/>
    </row>
    <row r="59" spans="1:6" x14ac:dyDescent="0.2">
      <c r="A59" s="6" t="s">
        <v>35</v>
      </c>
      <c r="B59" s="15" t="s">
        <v>34</v>
      </c>
      <c r="C59" s="3"/>
      <c r="D59" s="3"/>
      <c r="E59" s="3"/>
      <c r="F59" s="7"/>
    </row>
    <row r="60" spans="1:6" x14ac:dyDescent="0.2">
      <c r="A60" s="6" t="s">
        <v>35</v>
      </c>
      <c r="B60" s="15" t="s">
        <v>13</v>
      </c>
      <c r="C60" s="3"/>
      <c r="D60" s="3"/>
      <c r="E60" s="3"/>
      <c r="F60" s="7"/>
    </row>
    <row r="61" spans="1:6" x14ac:dyDescent="0.2">
      <c r="A61" s="6" t="s">
        <v>35</v>
      </c>
      <c r="B61" s="15" t="s">
        <v>20</v>
      </c>
      <c r="C61" s="3"/>
      <c r="D61" s="3"/>
      <c r="E61" s="3"/>
      <c r="F61" s="7"/>
    </row>
    <row r="62" spans="1:6" x14ac:dyDescent="0.2">
      <c r="A62" s="6" t="s">
        <v>35</v>
      </c>
      <c r="B62" s="15" t="s">
        <v>5</v>
      </c>
      <c r="C62" s="3"/>
      <c r="D62" s="3"/>
      <c r="E62" s="3"/>
      <c r="F62" s="7"/>
    </row>
    <row r="63" spans="1:6" x14ac:dyDescent="0.2">
      <c r="A63" s="6" t="s">
        <v>35</v>
      </c>
      <c r="B63" s="15" t="s">
        <v>14</v>
      </c>
      <c r="C63" s="3"/>
      <c r="D63" s="3"/>
      <c r="E63" s="3"/>
      <c r="F63" s="7"/>
    </row>
    <row r="64" spans="1:6" x14ac:dyDescent="0.2">
      <c r="A64" s="6" t="s">
        <v>35</v>
      </c>
      <c r="B64" s="15" t="s">
        <v>15</v>
      </c>
      <c r="C64" s="3"/>
      <c r="D64" s="3"/>
      <c r="E64" s="3"/>
      <c r="F64" s="7"/>
    </row>
    <row r="65" spans="1:6" x14ac:dyDescent="0.2">
      <c r="A65" s="6" t="s">
        <v>35</v>
      </c>
      <c r="B65" s="15" t="s">
        <v>0</v>
      </c>
      <c r="C65" s="3"/>
      <c r="D65" s="3"/>
      <c r="E65" s="3"/>
      <c r="F65" s="7"/>
    </row>
    <row r="66" spans="1:6" x14ac:dyDescent="0.2">
      <c r="A66" s="6" t="s">
        <v>35</v>
      </c>
      <c r="B66" s="15" t="s">
        <v>16</v>
      </c>
      <c r="C66" s="3"/>
      <c r="D66" s="3"/>
      <c r="E66" s="3"/>
      <c r="F66" s="7"/>
    </row>
    <row r="67" spans="1:6" x14ac:dyDescent="0.2">
      <c r="A67" s="6" t="s">
        <v>35</v>
      </c>
      <c r="B67" s="15" t="s">
        <v>25</v>
      </c>
      <c r="C67" s="3"/>
      <c r="D67" s="3"/>
      <c r="E67" s="3"/>
      <c r="F67" s="7"/>
    </row>
    <row r="68" spans="1:6" x14ac:dyDescent="0.2">
      <c r="A68" s="6" t="s">
        <v>35</v>
      </c>
      <c r="B68" s="15" t="s">
        <v>28</v>
      </c>
      <c r="C68" s="3"/>
      <c r="D68" s="3"/>
      <c r="E68" s="3"/>
      <c r="F68" s="7"/>
    </row>
    <row r="69" spans="1:6" x14ac:dyDescent="0.2">
      <c r="A69" s="6" t="s">
        <v>35</v>
      </c>
      <c r="B69" s="15" t="s">
        <v>6</v>
      </c>
      <c r="C69" s="3"/>
      <c r="D69" s="3"/>
      <c r="E69" s="3"/>
      <c r="F69" s="7"/>
    </row>
    <row r="70" spans="1:6" x14ac:dyDescent="0.2">
      <c r="A70" s="6" t="s">
        <v>35</v>
      </c>
      <c r="B70" s="15" t="s">
        <v>21</v>
      </c>
      <c r="C70" s="3"/>
      <c r="D70" s="3"/>
      <c r="E70" s="3"/>
      <c r="F70" s="7"/>
    </row>
    <row r="71" spans="1:6" x14ac:dyDescent="0.2">
      <c r="A71" s="6" t="s">
        <v>35</v>
      </c>
      <c r="B71" s="15" t="s">
        <v>7</v>
      </c>
      <c r="C71" s="3"/>
      <c r="D71" s="3"/>
      <c r="E71" s="3"/>
      <c r="F71" s="7"/>
    </row>
    <row r="72" spans="1:6" x14ac:dyDescent="0.2">
      <c r="A72" s="6" t="s">
        <v>35</v>
      </c>
      <c r="B72" s="15" t="s">
        <v>2</v>
      </c>
      <c r="C72" s="3"/>
      <c r="D72" s="3"/>
      <c r="E72" s="3"/>
      <c r="F72" s="7"/>
    </row>
    <row r="73" spans="1:6" x14ac:dyDescent="0.2">
      <c r="A73" s="6" t="s">
        <v>35</v>
      </c>
      <c r="B73" s="15" t="s">
        <v>17</v>
      </c>
      <c r="C73" s="3"/>
      <c r="D73" s="3"/>
      <c r="E73" s="3"/>
      <c r="F73" s="7"/>
    </row>
    <row r="74" spans="1:6" x14ac:dyDescent="0.2">
      <c r="A74" s="6" t="s">
        <v>35</v>
      </c>
      <c r="B74" s="15" t="s">
        <v>29</v>
      </c>
      <c r="C74" s="3"/>
      <c r="D74" s="3"/>
      <c r="E74" s="3"/>
      <c r="F74" s="7"/>
    </row>
    <row r="75" spans="1:6" x14ac:dyDescent="0.2">
      <c r="A75" s="6" t="s">
        <v>35</v>
      </c>
      <c r="B75" s="15" t="s">
        <v>1</v>
      </c>
      <c r="C75" s="3"/>
      <c r="D75" s="3"/>
      <c r="E75" s="3"/>
      <c r="F75" s="7"/>
    </row>
    <row r="76" spans="1:6" x14ac:dyDescent="0.2">
      <c r="A76" s="6" t="s">
        <v>35</v>
      </c>
      <c r="B76" s="15" t="s">
        <v>31</v>
      </c>
      <c r="C76" s="3"/>
      <c r="D76" s="3"/>
      <c r="E76" s="3"/>
      <c r="F76" s="7"/>
    </row>
    <row r="77" spans="1:6" x14ac:dyDescent="0.2">
      <c r="A77" s="6" t="s">
        <v>35</v>
      </c>
      <c r="B77" s="15" t="s">
        <v>22</v>
      </c>
      <c r="C77" s="3"/>
      <c r="D77" s="3"/>
      <c r="E77" s="3"/>
      <c r="F77" s="7"/>
    </row>
    <row r="78" spans="1:6" x14ac:dyDescent="0.2">
      <c r="A78" s="6" t="s">
        <v>35</v>
      </c>
      <c r="B78" s="15" t="s">
        <v>33</v>
      </c>
      <c r="C78" s="3"/>
      <c r="D78" s="3"/>
      <c r="E78" s="3"/>
      <c r="F78" s="7"/>
    </row>
    <row r="79" spans="1:6" x14ac:dyDescent="0.2">
      <c r="A79" s="6" t="s">
        <v>35</v>
      </c>
      <c r="B79" s="15" t="s">
        <v>3</v>
      </c>
      <c r="C79" s="3"/>
      <c r="D79" s="3"/>
      <c r="E79" s="3"/>
      <c r="F79" s="7"/>
    </row>
    <row r="80" spans="1:6" ht="12.75" thickBot="1" x14ac:dyDescent="0.25">
      <c r="A80" s="8" t="s">
        <v>35</v>
      </c>
      <c r="B80" s="17" t="s">
        <v>23</v>
      </c>
      <c r="C80" s="9"/>
      <c r="D80" s="9"/>
      <c r="E80" s="9"/>
      <c r="F80" s="10"/>
    </row>
  </sheetData>
  <sortState ref="A2:D22">
    <sortCondition ref="B2:B2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6" sqref="C6"/>
    </sheetView>
  </sheetViews>
  <sheetFormatPr baseColWidth="10" defaultRowHeight="12" x14ac:dyDescent="0.2"/>
  <cols>
    <col min="1" max="1" width="35" customWidth="1"/>
    <col min="6" max="6" width="24.33203125" hidden="1" customWidth="1"/>
    <col min="7" max="7" width="62.6640625" customWidth="1"/>
  </cols>
  <sheetData>
    <row r="1" spans="1:7" ht="17.25" thickBot="1" x14ac:dyDescent="0.35">
      <c r="A1" s="27" t="s">
        <v>10</v>
      </c>
      <c r="B1" s="28" t="s">
        <v>8</v>
      </c>
      <c r="C1" s="28" t="s">
        <v>19</v>
      </c>
      <c r="D1" s="28" t="s">
        <v>24</v>
      </c>
      <c r="E1" s="29" t="s">
        <v>35</v>
      </c>
      <c r="F1" s="29" t="s">
        <v>36</v>
      </c>
      <c r="G1" s="29" t="s">
        <v>40</v>
      </c>
    </row>
    <row r="2" spans="1:7" x14ac:dyDescent="0.2">
      <c r="A2" s="19" t="s">
        <v>4</v>
      </c>
      <c r="B2" s="23">
        <f>COUNTIFS(Trabajo!$B:$B,Resumen!$A2,Trabajo!$A:$A,Resumen!B$1)</f>
        <v>1</v>
      </c>
      <c r="C2" s="23">
        <f>COUNTIFS(Trabajo!$B:$B,Resumen!$A2,Trabajo!$A:$A,Resumen!C$1)</f>
        <v>1</v>
      </c>
      <c r="D2" s="23">
        <f>COUNTIFS(Trabajo!$B:$B,Resumen!$A2,Trabajo!$A:$A,Resumen!D$1)</f>
        <v>1</v>
      </c>
      <c r="E2" s="23">
        <f>COUNTIFS(Trabajo!$B:$B,Resumen!$A2,Trabajo!$A:$A,Resumen!E$1)</f>
        <v>1</v>
      </c>
      <c r="F2" s="23" t="s">
        <v>37</v>
      </c>
      <c r="G2" s="5" t="str">
        <f>IF(VLOOKUP(A2,Trabajo!B:E,4,FALSE)="","",VLOOKUP(A2,Trabajo!B:E,4,FALSE))</f>
        <v>Aplicabilidad Global</v>
      </c>
    </row>
    <row r="3" spans="1:7" x14ac:dyDescent="0.2">
      <c r="A3" s="24" t="s">
        <v>34</v>
      </c>
      <c r="B3" s="22">
        <f>COUNTIFS(Trabajo!$B:$B,Resumen!$A3,Trabajo!$A:$A,Resumen!B$1)</f>
        <v>0</v>
      </c>
      <c r="C3" s="22">
        <f>COUNTIFS(Trabajo!$B:$B,Resumen!$A3,Trabajo!$A:$A,Resumen!C$1)</f>
        <v>0</v>
      </c>
      <c r="D3" s="22">
        <f>COUNTIFS(Trabajo!$B:$B,Resumen!$A3,Trabajo!$A:$A,Resumen!D$1)</f>
        <v>1</v>
      </c>
      <c r="E3" s="22">
        <f>COUNTIFS(Trabajo!$B:$B,Resumen!$A3,Trabajo!$A:$A,Resumen!E$1)</f>
        <v>1</v>
      </c>
      <c r="F3" s="3"/>
      <c r="G3" s="7" t="str">
        <f>IF(VLOOKUP(A3,Trabajo!B:E,4,FALSE)="","",VLOOKUP(A3,Trabajo!B:E,4,FALSE))</f>
        <v>¿Es un tipo de DM? Comprobar en S1000D</v>
      </c>
    </row>
    <row r="4" spans="1:7" x14ac:dyDescent="0.2">
      <c r="A4" s="20" t="s">
        <v>13</v>
      </c>
      <c r="B4" s="22">
        <f>COUNTIFS(Trabajo!$B:$B,Resumen!$A4,Trabajo!$A:$A,Resumen!B$1)</f>
        <v>1</v>
      </c>
      <c r="C4" s="22">
        <f>COUNTIFS(Trabajo!$B:$B,Resumen!$A4,Trabajo!$A:$A,Resumen!C$1)</f>
        <v>1</v>
      </c>
      <c r="D4" s="22">
        <f>COUNTIFS(Trabajo!$B:$B,Resumen!$A4,Trabajo!$A:$A,Resumen!D$1)</f>
        <v>1</v>
      </c>
      <c r="E4" s="22">
        <f>COUNTIFS(Trabajo!$B:$B,Resumen!$A4,Trabajo!$A:$A,Resumen!E$1)</f>
        <v>1</v>
      </c>
      <c r="F4" s="22" t="s">
        <v>37</v>
      </c>
      <c r="G4" s="7" t="str">
        <f>IF(VLOOKUP(A4,Trabajo!B:E,4,FALSE)="","",VLOOKUP(A4,Trabajo!B:E,4,FALSE))</f>
        <v>Bussines Rules Exchage</v>
      </c>
    </row>
    <row r="5" spans="1:7" x14ac:dyDescent="0.2">
      <c r="A5" s="24" t="s">
        <v>20</v>
      </c>
      <c r="B5" s="22">
        <f>COUNTIFS(Trabajo!$B:$B,Resumen!$A5,Trabajo!$A:$A,Resumen!B$1)</f>
        <v>0</v>
      </c>
      <c r="C5" s="22">
        <f>COUNTIFS(Trabajo!$B:$B,Resumen!$A5,Trabajo!$A:$A,Resumen!C$1)</f>
        <v>1</v>
      </c>
      <c r="D5" s="22">
        <f>COUNTIFS(Trabajo!$B:$B,Resumen!$A5,Trabajo!$A:$A,Resumen!D$1)</f>
        <v>1</v>
      </c>
      <c r="E5" s="22">
        <f>COUNTIFS(Trabajo!$B:$B,Resumen!$A5,Trabajo!$A:$A,Resumen!E$1)</f>
        <v>1</v>
      </c>
      <c r="F5" s="3"/>
      <c r="G5" s="7" t="str">
        <f>IF(VLOOKUP(A5,Trabajo!B:E,4,FALSE)="","",VLOOKUP(A5,Trabajo!B:E,4,FALSE))</f>
        <v>Listas de chequeos</v>
      </c>
    </row>
    <row r="6" spans="1:7" x14ac:dyDescent="0.2">
      <c r="A6" s="20" t="s">
        <v>5</v>
      </c>
      <c r="B6" s="22">
        <f>COUNTIFS(Trabajo!$B:$B,Resumen!$A6,Trabajo!$A:$A,Resumen!B$1)</f>
        <v>1</v>
      </c>
      <c r="C6" s="22">
        <f>COUNTIFS(Trabajo!$B:$B,Resumen!$A6,Trabajo!$A:$A,Resumen!C$1)</f>
        <v>1</v>
      </c>
      <c r="D6" s="22">
        <f>COUNTIFS(Trabajo!$B:$B,Resumen!$A6,Trabajo!$A:$A,Resumen!D$1)</f>
        <v>1</v>
      </c>
      <c r="E6" s="22">
        <f>COUNTIFS(Trabajo!$B:$B,Resumen!$A6,Trabajo!$A:$A,Resumen!E$1)</f>
        <v>1</v>
      </c>
      <c r="F6" s="22" t="s">
        <v>37</v>
      </c>
      <c r="G6" s="7" t="str">
        <f>IF(VLOOKUP(A6,Trabajo!B:E,4,FALSE)="","",VLOOKUP(A6,Trabajo!B:E,4,FALSE))</f>
        <v>Aplicabilidad Condiciones</v>
      </c>
    </row>
    <row r="7" spans="1:7" x14ac:dyDescent="0.2">
      <c r="A7" s="20" t="s">
        <v>14</v>
      </c>
      <c r="B7" s="22">
        <f>COUNTIFS(Trabajo!$B:$B,Resumen!$A7,Trabajo!$A:$A,Resumen!B$1)</f>
        <v>1</v>
      </c>
      <c r="C7" s="22">
        <f>COUNTIFS(Trabajo!$B:$B,Resumen!$A7,Trabajo!$A:$A,Resumen!C$1)</f>
        <v>1</v>
      </c>
      <c r="D7" s="22">
        <f>COUNTIFS(Trabajo!$B:$B,Resumen!$A7,Trabajo!$A:$A,Resumen!D$1)</f>
        <v>1</v>
      </c>
      <c r="E7" s="22">
        <f>COUNTIFS(Trabajo!$B:$B,Resumen!$A7,Trabajo!$A:$A,Resumen!E$1)</f>
        <v>1</v>
      </c>
      <c r="F7" s="22" t="s">
        <v>37</v>
      </c>
      <c r="G7" s="7" t="str">
        <f>IF(VLOOKUP(A7,Trabajo!B:E,4,FALSE)="","",VLOOKUP(A7,Trabajo!B:E,4,FALSE))</f>
        <v>Contenedor</v>
      </c>
    </row>
    <row r="8" spans="1:7" x14ac:dyDescent="0.2">
      <c r="A8" s="24" t="s">
        <v>15</v>
      </c>
      <c r="B8" s="22">
        <f>COUNTIFS(Trabajo!$B:$B,Resumen!$A8,Trabajo!$A:$A,Resumen!B$1)</f>
        <v>1</v>
      </c>
      <c r="C8" s="22">
        <f>COUNTIFS(Trabajo!$B:$B,Resumen!$A8,Trabajo!$A:$A,Resumen!C$1)</f>
        <v>1</v>
      </c>
      <c r="D8" s="22">
        <f>COUNTIFS(Trabajo!$B:$B,Resumen!$A8,Trabajo!$A:$A,Resumen!D$1)</f>
        <v>1</v>
      </c>
      <c r="E8" s="22">
        <f>COUNTIFS(Trabajo!$B:$B,Resumen!$A8,Trabajo!$A:$A,Resumen!E$1)</f>
        <v>1</v>
      </c>
      <c r="F8" s="3"/>
      <c r="G8" s="7" t="str">
        <f>IF(VLOOKUP(A8,Trabajo!B:E,4,FALSE)="","",VLOOKUP(A8,Trabajo!B:E,4,FALSE))</f>
        <v>Operadores</v>
      </c>
    </row>
    <row r="9" spans="1:7" x14ac:dyDescent="0.2">
      <c r="A9" s="20" t="s">
        <v>0</v>
      </c>
      <c r="B9" s="22">
        <f>COUNTIFS(Trabajo!$B:$B,Resumen!$A9,Trabajo!$A:$A,Resumen!B$1)</f>
        <v>1</v>
      </c>
      <c r="C9" s="22">
        <f>COUNTIFS(Trabajo!$B:$B,Resumen!$A9,Trabajo!$A:$A,Resumen!C$1)</f>
        <v>1</v>
      </c>
      <c r="D9" s="22">
        <f>COUNTIFS(Trabajo!$B:$B,Resumen!$A9,Trabajo!$A:$A,Resumen!D$1)</f>
        <v>1</v>
      </c>
      <c r="E9" s="22">
        <f>COUNTIFS(Trabajo!$B:$B,Resumen!$A9,Trabajo!$A:$A,Resumen!E$1)</f>
        <v>1</v>
      </c>
      <c r="F9" s="22" t="s">
        <v>37</v>
      </c>
      <c r="G9" s="7" t="str">
        <f>IF(VLOOKUP(A9,Trabajo!B:E,4,FALSE)="","",VLOOKUP(A9,Trabajo!B:E,4,FALSE))</f>
        <v>Descripción</v>
      </c>
    </row>
    <row r="10" spans="1:7" x14ac:dyDescent="0.2">
      <c r="A10" s="20" t="s">
        <v>16</v>
      </c>
      <c r="B10" s="22">
        <f>COUNTIFS(Trabajo!$B:$B,Resumen!$A10,Trabajo!$A:$A,Resumen!B$1)</f>
        <v>1</v>
      </c>
      <c r="C10" s="22">
        <f>COUNTIFS(Trabajo!$B:$B,Resumen!$A10,Trabajo!$A:$A,Resumen!C$1)</f>
        <v>1</v>
      </c>
      <c r="D10" s="22">
        <f>COUNTIFS(Trabajo!$B:$B,Resumen!$A10,Trabajo!$A:$A,Resumen!D$1)</f>
        <v>1</v>
      </c>
      <c r="E10" s="22">
        <f>COUNTIFS(Trabajo!$B:$B,Resumen!$A10,Trabajo!$A:$A,Resumen!E$1)</f>
        <v>1</v>
      </c>
      <c r="F10" s="22" t="s">
        <v>37</v>
      </c>
      <c r="G10" s="7" t="str">
        <f>IF(VLOOKUP(A10,Trabajo!B:E,4,FALSE)="","",VLOOKUP(A10,Trabajo!B:E,4,FALSE))</f>
        <v>Información y Procedimientos para Solución de Averías</v>
      </c>
    </row>
    <row r="11" spans="1:7" x14ac:dyDescent="0.2">
      <c r="A11" s="24" t="s">
        <v>25</v>
      </c>
      <c r="B11" s="22">
        <f>COUNTIFS(Trabajo!$B:$B,Resumen!$A11,Trabajo!$A:$A,Resumen!B$1)</f>
        <v>0</v>
      </c>
      <c r="C11" s="22">
        <f>COUNTIFS(Trabajo!$B:$B,Resumen!$A11,Trabajo!$A:$A,Resumen!C$1)</f>
        <v>0</v>
      </c>
      <c r="D11" s="22">
        <f>COUNTIFS(Trabajo!$B:$B,Resumen!$A11,Trabajo!$A:$A,Resumen!D$1)</f>
        <v>1</v>
      </c>
      <c r="E11" s="22">
        <f>COUNTIFS(Trabajo!$B:$B,Resumen!$A11,Trabajo!$A:$A,Resumen!E$1)</f>
        <v>1</v>
      </c>
      <c r="F11" s="3"/>
      <c r="G11" s="7" t="str">
        <f>IF(VLOOKUP(A11,Trabajo!B:E,4,FALSE)="","",VLOOKUP(A11,Trabajo!B:E,4,FALSE))</f>
        <v>Portada</v>
      </c>
    </row>
    <row r="12" spans="1:7" x14ac:dyDescent="0.2">
      <c r="A12" s="24" t="s">
        <v>28</v>
      </c>
      <c r="B12" s="22">
        <f>COUNTIFS(Trabajo!$B:$B,Resumen!$A12,Trabajo!$A:$A,Resumen!B$1)</f>
        <v>0</v>
      </c>
      <c r="C12" s="22">
        <f>COUNTIFS(Trabajo!$B:$B,Resumen!$A12,Trabajo!$A:$A,Resumen!C$1)</f>
        <v>0</v>
      </c>
      <c r="D12" s="22">
        <f>COUNTIFS(Trabajo!$B:$B,Resumen!$A12,Trabajo!$A:$A,Resumen!D$1)</f>
        <v>1</v>
      </c>
      <c r="E12" s="22">
        <f>COUNTIFS(Trabajo!$B:$B,Resumen!$A12,Trabajo!$A:$A,Resumen!E$1)</f>
        <v>1</v>
      </c>
      <c r="F12" s="3"/>
      <c r="G12" s="7" t="str">
        <f>IF(VLOOKUP(A12,Trabajo!B:E,4,FALSE)="","",VLOOKUP(A12,Trabajo!B:E,4,FALSE))</f>
        <v>Metadatos de ICN, no es un Tipo de DM</v>
      </c>
    </row>
    <row r="13" spans="1:7" x14ac:dyDescent="0.2">
      <c r="A13" s="20" t="s">
        <v>6</v>
      </c>
      <c r="B13" s="22">
        <f>COUNTIFS(Trabajo!$B:$B,Resumen!$A13,Trabajo!$A:$A,Resumen!B$1)</f>
        <v>1</v>
      </c>
      <c r="C13" s="22">
        <f>COUNTIFS(Trabajo!$B:$B,Resumen!$A13,Trabajo!$A:$A,Resumen!C$1)</f>
        <v>1</v>
      </c>
      <c r="D13" s="22">
        <f>COUNTIFS(Trabajo!$B:$B,Resumen!$A13,Trabajo!$A:$A,Resumen!D$1)</f>
        <v>1</v>
      </c>
      <c r="E13" s="22">
        <f>COUNTIFS(Trabajo!$B:$B,Resumen!$A13,Trabajo!$A:$A,Resumen!E$1)</f>
        <v>1</v>
      </c>
      <c r="F13" s="22" t="s">
        <v>37</v>
      </c>
      <c r="G13" s="7" t="str">
        <f>IF(VLOOKUP(A13,Trabajo!B:E,4,FALSE)="","",VLOOKUP(A13,Trabajo!B:E,4,FALSE))</f>
        <v>Catálogo</v>
      </c>
    </row>
    <row r="14" spans="1:7" x14ac:dyDescent="0.2">
      <c r="A14" s="24" t="s">
        <v>21</v>
      </c>
      <c r="B14" s="22">
        <f>COUNTIFS(Trabajo!$B:$B,Resumen!$A14,Trabajo!$A:$A,Resumen!B$1)</f>
        <v>0</v>
      </c>
      <c r="C14" s="22">
        <f>COUNTIFS(Trabajo!$B:$B,Resumen!$A14,Trabajo!$A:$A,Resumen!C$1)</f>
        <v>1</v>
      </c>
      <c r="D14" s="22">
        <f>COUNTIFS(Trabajo!$B:$B,Resumen!$A14,Trabajo!$A:$A,Resumen!D$1)</f>
        <v>1</v>
      </c>
      <c r="E14" s="22">
        <f>COUNTIFS(Trabajo!$B:$B,Resumen!$A14,Trabajo!$A:$A,Resumen!E$1)</f>
        <v>1</v>
      </c>
      <c r="F14" s="3"/>
      <c r="G14" s="7" t="str">
        <f>IF(VLOOKUP(A14,Trabajo!B:E,4,FALSE)="","",VLOOKUP(A14,Trabajo!B:E,4,FALSE))</f>
        <v>Formación SCORM?</v>
      </c>
    </row>
    <row r="15" spans="1:7" x14ac:dyDescent="0.2">
      <c r="A15" s="20" t="s">
        <v>7</v>
      </c>
      <c r="B15" s="22">
        <f>COUNTIFS(Trabajo!$B:$B,Resumen!$A15,Trabajo!$A:$A,Resumen!B$1)</f>
        <v>1</v>
      </c>
      <c r="C15" s="22">
        <f>COUNTIFS(Trabajo!$B:$B,Resumen!$A15,Trabajo!$A:$A,Resumen!C$1)</f>
        <v>1</v>
      </c>
      <c r="D15" s="22">
        <f>COUNTIFS(Trabajo!$B:$B,Resumen!$A15,Trabajo!$A:$A,Resumen!D$1)</f>
        <v>1</v>
      </c>
      <c r="E15" s="22">
        <f>COUNTIFS(Trabajo!$B:$B,Resumen!$A15,Trabajo!$A:$A,Resumen!E$1)</f>
        <v>1</v>
      </c>
      <c r="F15" s="22" t="s">
        <v>37</v>
      </c>
      <c r="G15" s="7" t="str">
        <f>IF(VLOOKUP(A15,Trabajo!B:E,4,FALSE)="","",VLOOKUP(A15,Trabajo!B:E,4,FALSE))</f>
        <v>Aplicabilidad Producto</v>
      </c>
    </row>
    <row r="16" spans="1:7" x14ac:dyDescent="0.2">
      <c r="A16" s="20" t="s">
        <v>2</v>
      </c>
      <c r="B16" s="22">
        <f>COUNTIFS(Trabajo!$B:$B,Resumen!$A16,Trabajo!$A:$A,Resumen!B$1)</f>
        <v>1</v>
      </c>
      <c r="C16" s="22">
        <f>COUNTIFS(Trabajo!$B:$B,Resumen!$A16,Trabajo!$A:$A,Resumen!C$1)</f>
        <v>1</v>
      </c>
      <c r="D16" s="22">
        <f>COUNTIFS(Trabajo!$B:$B,Resumen!$A16,Trabajo!$A:$A,Resumen!D$1)</f>
        <v>1</v>
      </c>
      <c r="E16" s="22">
        <f>COUNTIFS(Trabajo!$B:$B,Resumen!$A16,Trabajo!$A:$A,Resumen!E$1)</f>
        <v>1</v>
      </c>
      <c r="F16" s="22" t="s">
        <v>37</v>
      </c>
      <c r="G16" s="7" t="str">
        <f>IF(VLOOKUP(A16,Trabajo!B:E,4,FALSE)="","",VLOOKUP(A16,Trabajo!B:E,4,FALSE))</f>
        <v>Procedimientos</v>
      </c>
    </row>
    <row r="17" spans="1:7" x14ac:dyDescent="0.2">
      <c r="A17" s="24" t="s">
        <v>17</v>
      </c>
      <c r="B17" s="22">
        <f>COUNTIFS(Trabajo!$B:$B,Resumen!$A17,Trabajo!$A:$A,Resumen!B$1)</f>
        <v>1</v>
      </c>
      <c r="C17" s="22">
        <f>COUNTIFS(Trabajo!$B:$B,Resumen!$A17,Trabajo!$A:$A,Resumen!C$1)</f>
        <v>1</v>
      </c>
      <c r="D17" s="22">
        <f>COUNTIFS(Trabajo!$B:$B,Resumen!$A17,Trabajo!$A:$A,Resumen!D$1)</f>
        <v>1</v>
      </c>
      <c r="E17" s="22">
        <f>COUNTIFS(Trabajo!$B:$B,Resumen!$A17,Trabajo!$A:$A,Resumen!E$1)</f>
        <v>1</v>
      </c>
      <c r="F17" s="3"/>
      <c r="G17" s="7" t="str">
        <f>IF(VLOOKUP(A17,Trabajo!B:E,4,FALSE)="","",VLOOKUP(A17,Trabajo!B:E,4,FALSE))</f>
        <v>Process</v>
      </c>
    </row>
    <row r="18" spans="1:7" x14ac:dyDescent="0.2">
      <c r="A18" s="24" t="s">
        <v>29</v>
      </c>
      <c r="B18" s="22">
        <f>COUNTIFS(Trabajo!$B:$B,Resumen!$A18,Trabajo!$A:$A,Resumen!B$1)</f>
        <v>0</v>
      </c>
      <c r="C18" s="22">
        <f>COUNTIFS(Trabajo!$B:$B,Resumen!$A18,Trabajo!$A:$A,Resumen!C$1)</f>
        <v>0</v>
      </c>
      <c r="D18" s="22">
        <f>COUNTIFS(Trabajo!$B:$B,Resumen!$A18,Trabajo!$A:$A,Resumen!D$1)</f>
        <v>1</v>
      </c>
      <c r="E18" s="22">
        <f>COUNTIFS(Trabajo!$B:$B,Resumen!$A18,Trabajo!$A:$A,Resumen!E$1)</f>
        <v>1</v>
      </c>
      <c r="F18" s="3"/>
      <c r="G18" s="7" t="str">
        <f>IF(VLOOKUP(A18,Trabajo!B:E,4,FALSE)="","",VLOOKUP(A18,Trabajo!B:E,4,FALSE))</f>
        <v>¿Es un tipo de DM? Comprobar en S1000D</v>
      </c>
    </row>
    <row r="19" spans="1:7" x14ac:dyDescent="0.2">
      <c r="A19" s="20" t="s">
        <v>1</v>
      </c>
      <c r="B19" s="22">
        <f>COUNTIFS(Trabajo!$B:$B,Resumen!$A19,Trabajo!$A:$A,Resumen!B$1)</f>
        <v>1</v>
      </c>
      <c r="C19" s="22">
        <f>COUNTIFS(Trabajo!$B:$B,Resumen!$A19,Trabajo!$A:$A,Resumen!C$1)</f>
        <v>1</v>
      </c>
      <c r="D19" s="22">
        <f>COUNTIFS(Trabajo!$B:$B,Resumen!$A19,Trabajo!$A:$A,Resumen!D$1)</f>
        <v>1</v>
      </c>
      <c r="E19" s="22">
        <f>COUNTIFS(Trabajo!$B:$B,Resumen!$A19,Trabajo!$A:$A,Resumen!E$1)</f>
        <v>1</v>
      </c>
      <c r="F19" s="22" t="s">
        <v>37</v>
      </c>
      <c r="G19" s="7" t="str">
        <f>IF(VLOOKUP(A19,Trabajo!B:E,4,FALSE)="","",VLOOKUP(A19,Trabajo!B:E,4,FALSE))</f>
        <v>Planificación Mantenimiento</v>
      </c>
    </row>
    <row r="20" spans="1:7" x14ac:dyDescent="0.2">
      <c r="A20" s="24" t="s">
        <v>31</v>
      </c>
      <c r="B20" s="22">
        <f>COUNTIFS(Trabajo!$B:$B,Resumen!$A20,Trabajo!$A:$A,Resumen!B$1)</f>
        <v>0</v>
      </c>
      <c r="C20" s="22">
        <f>COUNTIFS(Trabajo!$B:$B,Resumen!$A20,Trabajo!$A:$A,Resumen!C$1)</f>
        <v>0</v>
      </c>
      <c r="D20" s="22">
        <f>COUNTIFS(Trabajo!$B:$B,Resumen!$A20,Trabajo!$A:$A,Resumen!D$1)</f>
        <v>1</v>
      </c>
      <c r="E20" s="22">
        <f>COUNTIFS(Trabajo!$B:$B,Resumen!$A20,Trabajo!$A:$A,Resumen!E$1)</f>
        <v>1</v>
      </c>
      <c r="F20" s="3"/>
      <c r="G20" s="7" t="str">
        <f>IF(VLOOKUP(A20,Trabajo!B:E,4,FALSE)="","",VLOOKUP(A20,Trabajo!B:E,4,FALSE))</f>
        <v>¿Es un tipo de DM? Comprobar en S1000D</v>
      </c>
    </row>
    <row r="21" spans="1:7" x14ac:dyDescent="0.2">
      <c r="A21" s="24" t="s">
        <v>22</v>
      </c>
      <c r="B21" s="22">
        <f>COUNTIFS(Trabajo!$B:$B,Resumen!$A21,Trabajo!$A:$A,Resumen!B$1)</f>
        <v>0</v>
      </c>
      <c r="C21" s="22">
        <f>COUNTIFS(Trabajo!$B:$B,Resumen!$A21,Trabajo!$A:$A,Resumen!C$1)</f>
        <v>1</v>
      </c>
      <c r="D21" s="22">
        <f>COUNTIFS(Trabajo!$B:$B,Resumen!$A21,Trabajo!$A:$A,Resumen!D$1)</f>
        <v>1</v>
      </c>
      <c r="E21" s="22">
        <f>COUNTIFS(Trabajo!$B:$B,Resumen!$A21,Trabajo!$A:$A,Resumen!E$1)</f>
        <v>1</v>
      </c>
      <c r="F21" s="3"/>
      <c r="G21" s="7" t="str">
        <f>IF(VLOOKUP(A21,Trabajo!B:E,4,FALSE)="","",VLOOKUP(A21,Trabajo!B:E,4,FALSE))</f>
        <v>Empaquietamiento SCORM</v>
      </c>
    </row>
    <row r="22" spans="1:7" x14ac:dyDescent="0.2">
      <c r="A22" s="24" t="s">
        <v>18</v>
      </c>
      <c r="B22" s="22">
        <f>COUNTIFS(Trabajo!$B:$B,Resumen!$A22,Trabajo!$A:$A,Resumen!B$1)</f>
        <v>1</v>
      </c>
      <c r="C22" s="22">
        <f>COUNTIFS(Trabajo!$B:$B,Resumen!$A22,Trabajo!$A:$A,Resumen!C$1)</f>
        <v>1</v>
      </c>
      <c r="D22" s="22">
        <f>COUNTIFS(Trabajo!$B:$B,Resumen!$A22,Trabajo!$A:$A,Resumen!D$1)</f>
        <v>0</v>
      </c>
      <c r="E22" s="22">
        <f>COUNTIFS(Trabajo!$B:$B,Resumen!$A22,Trabajo!$A:$A,Resumen!E$1)</f>
        <v>0</v>
      </c>
      <c r="F22" s="3"/>
      <c r="G22" s="7" t="str">
        <f>IF(VLOOKUP(A22,Trabajo!B:E,4,FALSE)="","",VLOOKUP(A22,Trabajo!B:E,4,FALSE))</f>
        <v>Fichas Técnicas</v>
      </c>
    </row>
    <row r="23" spans="1:7" x14ac:dyDescent="0.2">
      <c r="A23" s="24" t="s">
        <v>33</v>
      </c>
      <c r="B23" s="22">
        <f>COUNTIFS(Trabajo!$B:$B,Resumen!$A23,Trabajo!$A:$A,Resumen!B$1)</f>
        <v>0</v>
      </c>
      <c r="C23" s="22">
        <f>COUNTIFS(Trabajo!$B:$B,Resumen!$A23,Trabajo!$A:$A,Resumen!C$1)</f>
        <v>0</v>
      </c>
      <c r="D23" s="22">
        <f>COUNTIFS(Trabajo!$B:$B,Resumen!$A23,Trabajo!$A:$A,Resumen!D$1)</f>
        <v>1</v>
      </c>
      <c r="E23" s="22">
        <f>COUNTIFS(Trabajo!$B:$B,Resumen!$A23,Trabajo!$A:$A,Resumen!E$1)</f>
        <v>1</v>
      </c>
      <c r="F23" s="3"/>
      <c r="G23" s="7" t="str">
        <f>IF(VLOOKUP(A23,Trabajo!B:E,4,FALSE)="","",VLOOKUP(A23,Trabajo!B:E,4,FALSE))</f>
        <v>¿Es un tipo de DM? Comprobar en S1000D</v>
      </c>
    </row>
    <row r="24" spans="1:7" x14ac:dyDescent="0.2">
      <c r="A24" s="24" t="s">
        <v>3</v>
      </c>
      <c r="B24" s="22">
        <f>COUNTIFS(Trabajo!$B:$B,Resumen!$A24,Trabajo!$A:$A,Resumen!B$1)</f>
        <v>1</v>
      </c>
      <c r="C24" s="22">
        <f>COUNTIFS(Trabajo!$B:$B,Resumen!$A24,Trabajo!$A:$A,Resumen!C$1)</f>
        <v>1</v>
      </c>
      <c r="D24" s="22">
        <f>COUNTIFS(Trabajo!$B:$B,Resumen!$A24,Trabajo!$A:$A,Resumen!D$1)</f>
        <v>1</v>
      </c>
      <c r="E24" s="22">
        <f>COUNTIFS(Trabajo!$B:$B,Resumen!$A24,Trabajo!$A:$A,Resumen!E$1)</f>
        <v>1</v>
      </c>
      <c r="F24" s="3"/>
      <c r="G24" s="7" t="str">
        <f>IF(VLOOKUP(A24,Trabajo!B:E,4,FALSE)="","",VLOOKUP(A24,Trabajo!B:E,4,FALSE))</f>
        <v>Datos de cableado</v>
      </c>
    </row>
    <row r="25" spans="1:7" ht="12.75" thickBot="1" x14ac:dyDescent="0.25">
      <c r="A25" s="25" t="s">
        <v>23</v>
      </c>
      <c r="B25" s="26">
        <f>COUNTIFS(Trabajo!$B:$B,Resumen!$A25,Trabajo!$A:$A,Resumen!B$1)</f>
        <v>1</v>
      </c>
      <c r="C25" s="26">
        <f>COUNTIFS(Trabajo!$B:$B,Resumen!$A25,Trabajo!$A:$A,Resumen!C$1)</f>
        <v>1</v>
      </c>
      <c r="D25" s="26">
        <f>COUNTIFS(Trabajo!$B:$B,Resumen!$A25,Trabajo!$A:$A,Resumen!D$1)</f>
        <v>1</v>
      </c>
      <c r="E25" s="26">
        <f>COUNTIFS(Trabajo!$B:$B,Resumen!$A25,Trabajo!$A:$A,Resumen!E$1)</f>
        <v>1</v>
      </c>
      <c r="F25" s="9"/>
      <c r="G25" s="10" t="str">
        <f>IF(VLOOKUP(A25,Trabajo!B:E,4,FALSE)="","",VLOOKUP(A25,Trabajo!B:E,4,FALSE))</f>
        <v>Cableado</v>
      </c>
    </row>
  </sheetData>
  <sortState ref="A2:G110">
    <sortCondition ref="A2:A110"/>
  </sortState>
  <conditionalFormatting sqref="B2:E2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Trabajo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LINDE LOPEZ RAMON</cp:lastModifiedBy>
  <cp:lastPrinted>2025-03-24T17:42:21Z</cp:lastPrinted>
  <dcterms:created xsi:type="dcterms:W3CDTF">2025-03-24T16:44:22Z</dcterms:created>
  <dcterms:modified xsi:type="dcterms:W3CDTF">2025-03-24T17:51:19Z</dcterms:modified>
</cp:coreProperties>
</file>