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.rsl\Desktop\0000000000000 - Doutorado - Sociologia\0000 - Tese\MEIs - Survey\Respostas - LimeSurvey\"/>
    </mc:Choice>
  </mc:AlternateContent>
  <xr:revisionPtr revIDLastSave="0" documentId="13_ncr:1_{CDE197EF-CFE2-40F7-BF4A-B076E5730B36}" xr6:coauthVersionLast="47" xr6:coauthVersionMax="47" xr10:uidLastSave="{00000000-0000-0000-0000-000000000000}"/>
  <bookViews>
    <workbookView xWindow="-110" yWindow="-110" windowWidth="19420" windowHeight="10420" tabRatio="447" xr2:uid="{00000000-000D-0000-FFFF-FFFF00000000}"/>
  </bookViews>
  <sheets>
    <sheet name="Original" sheetId="1" r:id="rId1"/>
    <sheet name="Categoria" sheetId="2" r:id="rId2"/>
    <sheet name="Ordem" sheetId="3" r:id="rId3"/>
  </sheets>
  <definedNames>
    <definedName name="_xlnm._FilterDatabase" localSheetId="1" hidden="1">Categoria!$A$1:$C$20</definedName>
    <definedName name="_xlnm._FilterDatabase" localSheetId="0" hidden="1">Original!$A$1:$AY$95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3" i="1" l="1"/>
  <c r="V102" i="1"/>
  <c r="V100" i="1"/>
  <c r="V99" i="1"/>
  <c r="V98" i="1"/>
  <c r="V97" i="1"/>
  <c r="BT3" i="3"/>
  <c r="BT4" i="3"/>
  <c r="BT5" i="3"/>
  <c r="BT6" i="3"/>
  <c r="BT7" i="3"/>
  <c r="BS3" i="3"/>
  <c r="BS4" i="3"/>
  <c r="BS5" i="3"/>
  <c r="BS6" i="3"/>
  <c r="BS7" i="3"/>
  <c r="BR3" i="3"/>
  <c r="BR4" i="3"/>
  <c r="BR5" i="3"/>
  <c r="BR6" i="3"/>
  <c r="BR7" i="3"/>
  <c r="BQ3" i="3"/>
  <c r="BQ4" i="3"/>
  <c r="BQ5" i="3"/>
  <c r="BQ6" i="3"/>
  <c r="BQ7" i="3"/>
  <c r="BP3" i="3"/>
  <c r="BP4" i="3"/>
  <c r="BP5" i="3"/>
  <c r="BP6" i="3"/>
  <c r="BP7" i="3"/>
  <c r="BP2" i="3"/>
  <c r="BQ2" i="3"/>
  <c r="BR2" i="3"/>
  <c r="BS2" i="3"/>
  <c r="BT2" i="3"/>
  <c r="BO3" i="3"/>
  <c r="BO4" i="3"/>
  <c r="BO5" i="3"/>
  <c r="BO6" i="3"/>
  <c r="BO7" i="3"/>
  <c r="BO2" i="3"/>
  <c r="BL3" i="3"/>
  <c r="BL4" i="3"/>
  <c r="BL5" i="3"/>
  <c r="BL6" i="3"/>
  <c r="BL7" i="3"/>
  <c r="BK3" i="3"/>
  <c r="BK4" i="3"/>
  <c r="BK5" i="3"/>
  <c r="BK6" i="3"/>
  <c r="BK7" i="3"/>
  <c r="BJ3" i="3"/>
  <c r="BJ4" i="3"/>
  <c r="BJ5" i="3"/>
  <c r="BJ6" i="3"/>
  <c r="BJ7" i="3"/>
  <c r="BI3" i="3"/>
  <c r="BI4" i="3"/>
  <c r="BI5" i="3"/>
  <c r="BI6" i="3"/>
  <c r="BI7" i="3"/>
  <c r="BH3" i="3"/>
  <c r="BH4" i="3"/>
  <c r="BH5" i="3"/>
  <c r="BH6" i="3"/>
  <c r="BH7" i="3"/>
  <c r="BH2" i="3"/>
  <c r="BI2" i="3"/>
  <c r="BJ2" i="3"/>
  <c r="BK2" i="3"/>
  <c r="BL2" i="3"/>
  <c r="BG3" i="3"/>
  <c r="BG4" i="3"/>
  <c r="BG5" i="3"/>
  <c r="BG6" i="3"/>
  <c r="BG7" i="3"/>
  <c r="BG2" i="3"/>
  <c r="BD3" i="3"/>
  <c r="BD4" i="3"/>
  <c r="BD5" i="3"/>
  <c r="BD6" i="3"/>
  <c r="BD7" i="3"/>
  <c r="BC3" i="3"/>
  <c r="BC4" i="3"/>
  <c r="BC5" i="3"/>
  <c r="BC6" i="3"/>
  <c r="BC7" i="3"/>
  <c r="BB3" i="3"/>
  <c r="BB4" i="3"/>
  <c r="BB5" i="3"/>
  <c r="BB6" i="3"/>
  <c r="BB7" i="3"/>
  <c r="BA3" i="3"/>
  <c r="BA4" i="3"/>
  <c r="BA5" i="3"/>
  <c r="BA6" i="3"/>
  <c r="BA7" i="3"/>
  <c r="AZ3" i="3"/>
  <c r="AZ4" i="3"/>
  <c r="AZ5" i="3"/>
  <c r="AZ6" i="3"/>
  <c r="AZ7" i="3"/>
  <c r="AZ2" i="3"/>
  <c r="BA2" i="3"/>
  <c r="BB2" i="3"/>
  <c r="BC2" i="3"/>
  <c r="BD2" i="3"/>
  <c r="AY3" i="3"/>
  <c r="AY4" i="3"/>
  <c r="AY5" i="3"/>
  <c r="AY6" i="3"/>
  <c r="AY7" i="3"/>
  <c r="AY2" i="3"/>
  <c r="AV3" i="3"/>
  <c r="AV4" i="3"/>
  <c r="AV5" i="3"/>
  <c r="AV6" i="3"/>
  <c r="AV7" i="3"/>
  <c r="AU3" i="3"/>
  <c r="AU4" i="3"/>
  <c r="AU5" i="3"/>
  <c r="AU6" i="3"/>
  <c r="AU7" i="3"/>
  <c r="AT3" i="3"/>
  <c r="AT4" i="3"/>
  <c r="AT5" i="3"/>
  <c r="AT6" i="3"/>
  <c r="AT7" i="3"/>
  <c r="AS3" i="3"/>
  <c r="AS4" i="3"/>
  <c r="AS5" i="3"/>
  <c r="AS6" i="3"/>
  <c r="AS7" i="3"/>
  <c r="AR3" i="3"/>
  <c r="AR4" i="3"/>
  <c r="AR5" i="3"/>
  <c r="AR6" i="3"/>
  <c r="AR7" i="3"/>
  <c r="AR2" i="3"/>
  <c r="AS2" i="3"/>
  <c r="AT2" i="3"/>
  <c r="AU2" i="3"/>
  <c r="AV2" i="3"/>
  <c r="AQ3" i="3"/>
  <c r="AQ4" i="3"/>
  <c r="AQ5" i="3"/>
  <c r="AQ6" i="3"/>
  <c r="AQ7" i="3"/>
  <c r="AQ2" i="3"/>
  <c r="AN3" i="3"/>
  <c r="AN4" i="3"/>
  <c r="AN5" i="3"/>
  <c r="AN6" i="3"/>
  <c r="AN7" i="3"/>
  <c r="AM3" i="3"/>
  <c r="AM4" i="3"/>
  <c r="AM5" i="3"/>
  <c r="AM6" i="3"/>
  <c r="AM7" i="3"/>
  <c r="AL3" i="3"/>
  <c r="AL4" i="3"/>
  <c r="AL5" i="3"/>
  <c r="AL6" i="3"/>
  <c r="AL7" i="3"/>
  <c r="AK3" i="3"/>
  <c r="AK4" i="3"/>
  <c r="AK5" i="3"/>
  <c r="AK6" i="3"/>
  <c r="AK7" i="3"/>
  <c r="AJ3" i="3"/>
  <c r="AJ4" i="3"/>
  <c r="AJ5" i="3"/>
  <c r="AJ6" i="3"/>
  <c r="AJ7" i="3"/>
  <c r="AJ2" i="3"/>
  <c r="AK2" i="3"/>
  <c r="AL2" i="3"/>
  <c r="AM2" i="3"/>
  <c r="AN2" i="3"/>
  <c r="AI3" i="3"/>
  <c r="AI4" i="3"/>
  <c r="AI5" i="3"/>
  <c r="AI6" i="3"/>
  <c r="AI7" i="3"/>
  <c r="AI2" i="3"/>
  <c r="AF3" i="3"/>
  <c r="AF4" i="3"/>
  <c r="AF5" i="3"/>
  <c r="AF6" i="3"/>
  <c r="AF7" i="3"/>
  <c r="AE3" i="3"/>
  <c r="AE4" i="3"/>
  <c r="AE5" i="3"/>
  <c r="AE6" i="3"/>
  <c r="AE7" i="3"/>
  <c r="AD3" i="3"/>
  <c r="AD4" i="3"/>
  <c r="AD5" i="3"/>
  <c r="AD6" i="3"/>
  <c r="AD7" i="3"/>
  <c r="AC3" i="3"/>
  <c r="AC4" i="3"/>
  <c r="AC5" i="3"/>
  <c r="AC6" i="3"/>
  <c r="AC7" i="3"/>
  <c r="AB3" i="3"/>
  <c r="AB4" i="3"/>
  <c r="AB5" i="3"/>
  <c r="AB6" i="3"/>
  <c r="AB7" i="3"/>
  <c r="AA3" i="3"/>
  <c r="AA4" i="3"/>
  <c r="AA5" i="3"/>
  <c r="AA6" i="3"/>
  <c r="AA7" i="3"/>
  <c r="AB2" i="3"/>
  <c r="AC2" i="3"/>
  <c r="AD2" i="3"/>
  <c r="AE2" i="3"/>
  <c r="AF2" i="3"/>
  <c r="AA2" i="3"/>
  <c r="V101" i="1" l="1"/>
  <c r="W100" i="1" s="1"/>
  <c r="BL15" i="3"/>
  <c r="BI15" i="3"/>
  <c r="BK11" i="3"/>
  <c r="BL16" i="3"/>
  <c r="BM7" i="3"/>
  <c r="BJ12" i="3" s="1"/>
  <c r="BU7" i="3"/>
  <c r="BO13" i="3" s="1"/>
  <c r="AG7" i="3"/>
  <c r="AB13" i="3" s="1"/>
  <c r="AD14" i="3"/>
  <c r="AA14" i="3"/>
  <c r="AA13" i="3"/>
  <c r="AF14" i="3"/>
  <c r="AC14" i="3"/>
  <c r="AC12" i="3"/>
  <c r="AD12" i="3"/>
  <c r="AE16" i="3"/>
  <c r="AB16" i="3"/>
  <c r="AE15" i="3"/>
  <c r="AA17" i="3"/>
  <c r="AB14" i="3"/>
  <c r="AD16" i="3"/>
  <c r="AE13" i="3"/>
  <c r="AC17" i="3"/>
  <c r="AF17" i="3"/>
  <c r="AO7" i="3"/>
  <c r="AI16" i="3" s="1"/>
  <c r="AW7" i="3"/>
  <c r="AT12" i="3" s="1"/>
  <c r="BE7" i="3"/>
  <c r="BC12" i="3" s="1"/>
  <c r="X3" i="3"/>
  <c r="X4" i="3"/>
  <c r="X5" i="3"/>
  <c r="X6" i="3"/>
  <c r="X7" i="3"/>
  <c r="W3" i="3"/>
  <c r="W4" i="3"/>
  <c r="W5" i="3"/>
  <c r="W6" i="3"/>
  <c r="W7" i="3"/>
  <c r="V3" i="3"/>
  <c r="V4" i="3"/>
  <c r="V5" i="3"/>
  <c r="V6" i="3"/>
  <c r="V7" i="3"/>
  <c r="U3" i="3"/>
  <c r="U4" i="3"/>
  <c r="U5" i="3"/>
  <c r="U6" i="3"/>
  <c r="U7" i="3"/>
  <c r="T3" i="3"/>
  <c r="T4" i="3"/>
  <c r="T5" i="3"/>
  <c r="T6" i="3"/>
  <c r="T7" i="3"/>
  <c r="T2" i="3"/>
  <c r="U2" i="3"/>
  <c r="V2" i="3"/>
  <c r="W2" i="3"/>
  <c r="X2" i="3"/>
  <c r="S3" i="3"/>
  <c r="S4" i="3"/>
  <c r="S5" i="3"/>
  <c r="S6" i="3"/>
  <c r="S7" i="3"/>
  <c r="S2" i="3"/>
  <c r="K29" i="3"/>
  <c r="P34" i="3"/>
  <c r="O34" i="3"/>
  <c r="N34" i="3"/>
  <c r="M34" i="3"/>
  <c r="L34" i="3"/>
  <c r="K34" i="3"/>
  <c r="P33" i="3"/>
  <c r="O33" i="3"/>
  <c r="N33" i="3"/>
  <c r="M33" i="3"/>
  <c r="L33" i="3"/>
  <c r="K33" i="3"/>
  <c r="P32" i="3"/>
  <c r="O32" i="3"/>
  <c r="N32" i="3"/>
  <c r="M32" i="3"/>
  <c r="L32" i="3"/>
  <c r="K32" i="3"/>
  <c r="P31" i="3"/>
  <c r="O31" i="3"/>
  <c r="N31" i="3"/>
  <c r="M31" i="3"/>
  <c r="L31" i="3"/>
  <c r="K31" i="3"/>
  <c r="P30" i="3"/>
  <c r="O30" i="3"/>
  <c r="N30" i="3"/>
  <c r="M30" i="3"/>
  <c r="L30" i="3"/>
  <c r="K30" i="3"/>
  <c r="P29" i="3"/>
  <c r="O29" i="3"/>
  <c r="N29" i="3"/>
  <c r="M29" i="3"/>
  <c r="L29" i="3"/>
  <c r="P3" i="3"/>
  <c r="P13" i="3" s="1"/>
  <c r="P4" i="3"/>
  <c r="P14" i="3" s="1"/>
  <c r="P5" i="3"/>
  <c r="P15" i="3" s="1"/>
  <c r="P6" i="3"/>
  <c r="P16" i="3" s="1"/>
  <c r="P7" i="3"/>
  <c r="P17" i="3" s="1"/>
  <c r="O3" i="3"/>
  <c r="O13" i="3" s="1"/>
  <c r="O4" i="3"/>
  <c r="O14" i="3" s="1"/>
  <c r="O5" i="3"/>
  <c r="O15" i="3" s="1"/>
  <c r="O6" i="3"/>
  <c r="O16" i="3" s="1"/>
  <c r="O7" i="3"/>
  <c r="O17" i="3" s="1"/>
  <c r="O2" i="3"/>
  <c r="O12" i="3" s="1"/>
  <c r="P2" i="3"/>
  <c r="P12" i="3" s="1"/>
  <c r="N3" i="3"/>
  <c r="N13" i="3" s="1"/>
  <c r="N4" i="3"/>
  <c r="N14" i="3" s="1"/>
  <c r="N5" i="3"/>
  <c r="N15" i="3" s="1"/>
  <c r="N6" i="3"/>
  <c r="N16" i="3" s="1"/>
  <c r="N7" i="3"/>
  <c r="N17" i="3" s="1"/>
  <c r="N2" i="3"/>
  <c r="N12" i="3" s="1"/>
  <c r="M3" i="3"/>
  <c r="M13" i="3" s="1"/>
  <c r="M4" i="3"/>
  <c r="M14" i="3" s="1"/>
  <c r="M5" i="3"/>
  <c r="M15" i="3" s="1"/>
  <c r="M6" i="3"/>
  <c r="M16" i="3" s="1"/>
  <c r="M7" i="3"/>
  <c r="M17" i="3" s="1"/>
  <c r="M2" i="3"/>
  <c r="M12" i="3" s="1"/>
  <c r="L3" i="3"/>
  <c r="L13" i="3" s="1"/>
  <c r="L4" i="3"/>
  <c r="L14" i="3" s="1"/>
  <c r="L5" i="3"/>
  <c r="L15" i="3" s="1"/>
  <c r="L6" i="3"/>
  <c r="L16" i="3" s="1"/>
  <c r="L7" i="3"/>
  <c r="L17" i="3" s="1"/>
  <c r="L2" i="3"/>
  <c r="L12" i="3" s="1"/>
  <c r="K3" i="3"/>
  <c r="K4" i="3"/>
  <c r="K5" i="3"/>
  <c r="K6" i="3"/>
  <c r="K7" i="3"/>
  <c r="K2" i="3"/>
  <c r="C7" i="3"/>
  <c r="C16" i="3" s="1"/>
  <c r="D7" i="3"/>
  <c r="D16" i="3" s="1"/>
  <c r="E7" i="3"/>
  <c r="E16" i="3" s="1"/>
  <c r="F7" i="3"/>
  <c r="F16" i="3" s="1"/>
  <c r="G7" i="3"/>
  <c r="G16" i="3" s="1"/>
  <c r="C6" i="3"/>
  <c r="C15" i="3" s="1"/>
  <c r="D6" i="3"/>
  <c r="D15" i="3" s="1"/>
  <c r="E6" i="3"/>
  <c r="E15" i="3" s="1"/>
  <c r="F6" i="3"/>
  <c r="F15" i="3" s="1"/>
  <c r="G6" i="3"/>
  <c r="G15" i="3" s="1"/>
  <c r="C5" i="3"/>
  <c r="C14" i="3" s="1"/>
  <c r="D5" i="3"/>
  <c r="D14" i="3" s="1"/>
  <c r="E5" i="3"/>
  <c r="E14" i="3" s="1"/>
  <c r="F5" i="3"/>
  <c r="F14" i="3" s="1"/>
  <c r="G5" i="3"/>
  <c r="G14" i="3" s="1"/>
  <c r="C4" i="3"/>
  <c r="C13" i="3" s="1"/>
  <c r="D4" i="3"/>
  <c r="D13" i="3" s="1"/>
  <c r="E4" i="3"/>
  <c r="E13" i="3" s="1"/>
  <c r="F4" i="3"/>
  <c r="F13" i="3" s="1"/>
  <c r="G4" i="3"/>
  <c r="G13" i="3" s="1"/>
  <c r="C3" i="3"/>
  <c r="C12" i="3" s="1"/>
  <c r="D3" i="3"/>
  <c r="D12" i="3" s="1"/>
  <c r="E3" i="3"/>
  <c r="E12" i="3" s="1"/>
  <c r="F3" i="3"/>
  <c r="F12" i="3" s="1"/>
  <c r="G3" i="3"/>
  <c r="G12" i="3" s="1"/>
  <c r="B7" i="3"/>
  <c r="B16" i="3" s="1"/>
  <c r="B6" i="3"/>
  <c r="B15" i="3" s="1"/>
  <c r="B5" i="3"/>
  <c r="B14" i="3" s="1"/>
  <c r="B4" i="3"/>
  <c r="B13" i="3" s="1"/>
  <c r="B3" i="3"/>
  <c r="B12" i="3" s="1"/>
  <c r="C2" i="3"/>
  <c r="C11" i="3" s="1"/>
  <c r="D2" i="3"/>
  <c r="D11" i="3" s="1"/>
  <c r="E2" i="3"/>
  <c r="E11" i="3" s="1"/>
  <c r="F2" i="3"/>
  <c r="F11" i="3" s="1"/>
  <c r="G2" i="3"/>
  <c r="G11" i="3" s="1"/>
  <c r="B2" i="3"/>
  <c r="B11" i="3" s="1"/>
  <c r="AD15" i="3" l="1"/>
  <c r="AD17" i="3"/>
  <c r="AB17" i="3"/>
  <c r="AF15" i="3"/>
  <c r="BI12" i="3"/>
  <c r="BJ11" i="3"/>
  <c r="AE12" i="3"/>
  <c r="AB15" i="3"/>
  <c r="AA16" i="3"/>
  <c r="AD13" i="3"/>
  <c r="BH13" i="3"/>
  <c r="W99" i="1"/>
  <c r="AF16" i="3"/>
  <c r="AB12" i="3"/>
  <c r="AF13" i="3"/>
  <c r="AC16" i="3"/>
  <c r="BI13" i="3"/>
  <c r="W98" i="1"/>
  <c r="BG12" i="3"/>
  <c r="W97" i="1"/>
  <c r="BH15" i="3"/>
  <c r="BK15" i="3"/>
  <c r="AE17" i="3"/>
  <c r="AF12" i="3"/>
  <c r="BG14" i="3"/>
  <c r="BL12" i="3"/>
  <c r="AN16" i="3"/>
  <c r="AE14" i="3"/>
  <c r="AC13" i="3"/>
  <c r="AC15" i="3"/>
  <c r="AA15" i="3"/>
  <c r="BL13" i="3"/>
  <c r="BH16" i="3"/>
  <c r="AN13" i="3"/>
  <c r="BG11" i="3"/>
  <c r="BI16" i="3"/>
  <c r="BL11" i="3"/>
  <c r="BI14" i="3"/>
  <c r="AQ14" i="3"/>
  <c r="BB15" i="3"/>
  <c r="BC16" i="3"/>
  <c r="AK12" i="3"/>
  <c r="BT12" i="3"/>
  <c r="BT14" i="3"/>
  <c r="BP12" i="3"/>
  <c r="AU16" i="3"/>
  <c r="AK15" i="3"/>
  <c r="AT14" i="3"/>
  <c r="BS15" i="3"/>
  <c r="BT13" i="3"/>
  <c r="BR12" i="3"/>
  <c r="BT15" i="3"/>
  <c r="AT11" i="3"/>
  <c r="AS14" i="3"/>
  <c r="BC13" i="3"/>
  <c r="AM16" i="3"/>
  <c r="BQ13" i="3"/>
  <c r="BS11" i="3"/>
  <c r="BS16" i="3"/>
  <c r="BR14" i="3"/>
  <c r="BQ15" i="3"/>
  <c r="BR13" i="3"/>
  <c r="BR15" i="3"/>
  <c r="BS12" i="3"/>
  <c r="AI13" i="3"/>
  <c r="AR11" i="3"/>
  <c r="AZ14" i="3"/>
  <c r="AI15" i="3"/>
  <c r="BP16" i="3"/>
  <c r="BQ14" i="3"/>
  <c r="BQ11" i="3"/>
  <c r="BQ16" i="3"/>
  <c r="BS13" i="3"/>
  <c r="AT15" i="3"/>
  <c r="AQ15" i="3"/>
  <c r="AV14" i="3"/>
  <c r="BB12" i="3"/>
  <c r="BO14" i="3"/>
  <c r="BP11" i="3"/>
  <c r="BT11" i="3"/>
  <c r="BO16" i="3"/>
  <c r="BP13" i="3"/>
  <c r="BR11" i="3"/>
  <c r="BR16" i="3"/>
  <c r="AV15" i="3"/>
  <c r="AQ16" i="3"/>
  <c r="BH11" i="3"/>
  <c r="BO15" i="3"/>
  <c r="BK16" i="3"/>
  <c r="BK13" i="3"/>
  <c r="BG15" i="3"/>
  <c r="BO11" i="3"/>
  <c r="BP15" i="3"/>
  <c r="BP14" i="3"/>
  <c r="AJ11" i="3"/>
  <c r="AU11" i="3"/>
  <c r="AJ14" i="3"/>
  <c r="BJ14" i="3"/>
  <c r="BG16" i="3"/>
  <c r="BK12" i="3"/>
  <c r="BL14" i="3"/>
  <c r="BJ16" i="3"/>
  <c r="BI11" i="3"/>
  <c r="BK14" i="3"/>
  <c r="BT16" i="3"/>
  <c r="BO12" i="3"/>
  <c r="AU15" i="3"/>
  <c r="AQ13" i="3"/>
  <c r="AK13" i="3"/>
  <c r="AI12" i="3"/>
  <c r="AA12" i="3"/>
  <c r="BH12" i="3"/>
  <c r="BS14" i="3"/>
  <c r="BJ15" i="3"/>
  <c r="BJ13" i="3"/>
  <c r="BH14" i="3"/>
  <c r="BQ12" i="3"/>
  <c r="BG13" i="3"/>
  <c r="BB16" i="3"/>
  <c r="BD16" i="3"/>
  <c r="BA15" i="3"/>
  <c r="BD14" i="3"/>
  <c r="AY12" i="3"/>
  <c r="BC15" i="3"/>
  <c r="AY16" i="3"/>
  <c r="BB14" i="3"/>
  <c r="BD12" i="3"/>
  <c r="BB11" i="3"/>
  <c r="BA11" i="3"/>
  <c r="AZ16" i="3"/>
  <c r="AY11" i="3"/>
  <c r="AY14" i="3"/>
  <c r="AS12" i="3"/>
  <c r="AS13" i="3"/>
  <c r="AR12" i="3"/>
  <c r="AK16" i="3"/>
  <c r="BA13" i="3"/>
  <c r="BB13" i="3"/>
  <c r="AM13" i="3"/>
  <c r="AN12" i="3"/>
  <c r="AL13" i="3"/>
  <c r="AR16" i="3"/>
  <c r="AZ11" i="3"/>
  <c r="AV16" i="3"/>
  <c r="AU14" i="3"/>
  <c r="AL16" i="3"/>
  <c r="AR13" i="3"/>
  <c r="AI11" i="3"/>
  <c r="AZ15" i="3"/>
  <c r="BA12" i="3"/>
  <c r="AY13" i="3"/>
  <c r="AZ12" i="3"/>
  <c r="AL14" i="3"/>
  <c r="AM15" i="3"/>
  <c r="AL12" i="3"/>
  <c r="AZ13" i="3"/>
  <c r="AS16" i="3"/>
  <c r="AY15" i="3"/>
  <c r="AR15" i="3"/>
  <c r="BC14" i="3"/>
  <c r="AJ16" i="3"/>
  <c r="AN14" i="3"/>
  <c r="AU13" i="3"/>
  <c r="AT16" i="3"/>
  <c r="AQ12" i="3"/>
  <c r="AR14" i="3"/>
  <c r="BC11" i="3"/>
  <c r="AJ12" i="3"/>
  <c r="AI14" i="3"/>
  <c r="AK11" i="3"/>
  <c r="BD11" i="3"/>
  <c r="AQ11" i="3"/>
  <c r="AV11" i="3"/>
  <c r="AN15" i="3"/>
  <c r="AS15" i="3"/>
  <c r="AT13" i="3"/>
  <c r="BA14" i="3"/>
  <c r="AM12" i="3"/>
  <c r="AL15" i="3"/>
  <c r="AJ13" i="3"/>
  <c r="AN11" i="3"/>
  <c r="AV12" i="3"/>
  <c r="AM11" i="3"/>
  <c r="BD13" i="3"/>
  <c r="BD15" i="3"/>
  <c r="AV13" i="3"/>
  <c r="AJ15" i="3"/>
  <c r="AK14" i="3"/>
  <c r="AL11" i="3"/>
  <c r="AS11" i="3"/>
  <c r="AM14" i="3"/>
  <c r="AU12" i="3"/>
  <c r="BA16" i="3"/>
  <c r="Y7" i="3"/>
  <c r="T13" i="3" s="1"/>
  <c r="Q7" i="3"/>
  <c r="K16" i="3" s="1"/>
  <c r="T14" i="3" l="1"/>
  <c r="S14" i="3"/>
  <c r="W16" i="3"/>
  <c r="T15" i="3"/>
  <c r="T12" i="3"/>
  <c r="X16" i="3"/>
  <c r="W12" i="3"/>
  <c r="K17" i="3"/>
  <c r="V16" i="3"/>
  <c r="X14" i="3"/>
  <c r="U12" i="3"/>
  <c r="X12" i="3"/>
  <c r="V12" i="3"/>
  <c r="V13" i="3"/>
  <c r="W15" i="3"/>
  <c r="U14" i="3"/>
  <c r="U15" i="3"/>
  <c r="U16" i="3"/>
  <c r="S13" i="3"/>
  <c r="W11" i="3"/>
  <c r="X11" i="3"/>
  <c r="W14" i="3"/>
  <c r="U13" i="3"/>
  <c r="V14" i="3"/>
  <c r="V15" i="3"/>
  <c r="W13" i="3"/>
  <c r="S12" i="3"/>
  <c r="X13" i="3"/>
  <c r="X15" i="3"/>
  <c r="T11" i="3"/>
  <c r="U11" i="3"/>
  <c r="V11" i="3"/>
  <c r="T16" i="3"/>
  <c r="S15" i="3"/>
  <c r="S16" i="3"/>
  <c r="S11" i="3"/>
  <c r="K12" i="3"/>
  <c r="K13" i="3"/>
  <c r="K14" i="3"/>
  <c r="K15" i="3"/>
</calcChain>
</file>

<file path=xl/sharedStrings.xml><?xml version="1.0" encoding="utf-8"?>
<sst xmlns="http://schemas.openxmlformats.org/spreadsheetml/2006/main" count="4761" uniqueCount="367">
  <si>
    <t>ID da resposta</t>
  </si>
  <si>
    <t>Data de envio</t>
  </si>
  <si>
    <t>Última página</t>
  </si>
  <si>
    <t>Idioma inicial</t>
  </si>
  <si>
    <t>Semente</t>
  </si>
  <si>
    <t>Data de início</t>
  </si>
  <si>
    <t>Data da última ação</t>
  </si>
  <si>
    <t>2023-06-13 08:04:23</t>
  </si>
  <si>
    <t>pt-BR</t>
  </si>
  <si>
    <t>2023-06-13 07:51:27</t>
  </si>
  <si>
    <t>ConcordoParcialmente</t>
  </si>
  <si>
    <t>ConcordoTotalmente</t>
  </si>
  <si>
    <t>Muito Importante</t>
  </si>
  <si>
    <t>Importante</t>
  </si>
  <si>
    <t>Sim</t>
  </si>
  <si>
    <t>Não</t>
  </si>
  <si>
    <t>Feminino</t>
  </si>
  <si>
    <t>Branca</t>
  </si>
  <si>
    <t>51 - 60 anos</t>
  </si>
  <si>
    <t>Ceilândia</t>
  </si>
  <si>
    <t>rosemaryauzier@gmail.com</t>
  </si>
  <si>
    <t>2023-06-13 09:00:53</t>
  </si>
  <si>
    <t>2023-06-13 08:55:33</t>
  </si>
  <si>
    <t>DiscordoTotalmente</t>
  </si>
  <si>
    <t>DiscordoParcialmente</t>
  </si>
  <si>
    <t>Pouco Importante</t>
  </si>
  <si>
    <t>Masculino</t>
  </si>
  <si>
    <t>Preta</t>
  </si>
  <si>
    <t>Paranoá</t>
  </si>
  <si>
    <t>pradomiro66@hotmail.com</t>
  </si>
  <si>
    <t>2023-06-13 09:42:54</t>
  </si>
  <si>
    <t>2023-06-13 09:31:01</t>
  </si>
  <si>
    <t>Parda</t>
  </si>
  <si>
    <t>36 - 40 anos</t>
  </si>
  <si>
    <t>Taguatinga</t>
  </si>
  <si>
    <t>edevaldopds@gmail.com</t>
  </si>
  <si>
    <t>2023-06-13 11:12:47</t>
  </si>
  <si>
    <t>2023-06-13 11:05:44</t>
  </si>
  <si>
    <t>Não-binário</t>
  </si>
  <si>
    <t>41 - 45 anos</t>
  </si>
  <si>
    <t>Planaltina</t>
  </si>
  <si>
    <t>2023-06-13 12:34:59</t>
  </si>
  <si>
    <t>2023-06-13 12:25:04</t>
  </si>
  <si>
    <t>ineespacodbeleza@hotmail.com</t>
  </si>
  <si>
    <t>2023-06-13 13:08:55</t>
  </si>
  <si>
    <t>2023-06-13 13:01:49</t>
  </si>
  <si>
    <t>31 - 35 anos</t>
  </si>
  <si>
    <t>2023-06-13 13:42:42</t>
  </si>
  <si>
    <t>2023-06-13 13:32:50</t>
  </si>
  <si>
    <t>46 - 50 anos</t>
  </si>
  <si>
    <t>anavmsvale@gmail.com</t>
  </si>
  <si>
    <t>2023-06-13 16:23:16</t>
  </si>
  <si>
    <t>2023-06-13 16:11:59</t>
  </si>
  <si>
    <t>Plano Piloto</t>
  </si>
  <si>
    <t>mdiscfoto@gmail.com</t>
  </si>
  <si>
    <t>2023-06-13 20:24:38</t>
  </si>
  <si>
    <t>2023-06-13 20:19:59</t>
  </si>
  <si>
    <t>Aguas Claras</t>
  </si>
  <si>
    <t>2023-06-15 07:13:56</t>
  </si>
  <si>
    <t>2023-06-15 07:02:25</t>
  </si>
  <si>
    <t>Mais de 61 anos</t>
  </si>
  <si>
    <t>Itapoã</t>
  </si>
  <si>
    <t>2023-06-15 09:11:00</t>
  </si>
  <si>
    <t>2023-06-15 09:02:13</t>
  </si>
  <si>
    <t>Nada Importante</t>
  </si>
  <si>
    <t>Vale usar o espaço para destacar que fiquei desconfortável com a pergunta sobre "O que você mais VALORIZA no seu trabalho como empreendedor?", sendo forçado a classificar todos os itens. Na verdade, não valorizo vários deles de forma alguma.</t>
  </si>
  <si>
    <t>2023-06-15 12:40:27</t>
  </si>
  <si>
    <t>2023-06-15 09:25:08</t>
  </si>
  <si>
    <t>2023-06-15 09:16:46</t>
  </si>
  <si>
    <t>Riacho Fundo II</t>
  </si>
  <si>
    <t>2023-06-15 09:59:52</t>
  </si>
  <si>
    <t>2023-06-15 09:28:43</t>
  </si>
  <si>
    <t>portalbrasilnet@gmail.com</t>
  </si>
  <si>
    <t>2023-06-15 12:05:58</t>
  </si>
  <si>
    <t>2023-06-15 10:51:53</t>
  </si>
  <si>
    <t>Estrutural/SCIA</t>
  </si>
  <si>
    <t>2023-06-15 11:18:14</t>
  </si>
  <si>
    <t>2023-06-15 11:06:25</t>
  </si>
  <si>
    <t>Park Way</t>
  </si>
  <si>
    <t>2023-06-16 14:02:47</t>
  </si>
  <si>
    <t>2023-06-16 13:53:39</t>
  </si>
  <si>
    <t>valsud1@gmail.com</t>
  </si>
  <si>
    <t>2023-07-10 08:48:48</t>
  </si>
  <si>
    <t>2023-07-10 08:46:22</t>
  </si>
  <si>
    <t>2023-07-10 11:43:52</t>
  </si>
  <si>
    <t>2023-07-10 11:34:44</t>
  </si>
  <si>
    <t>Sobradinho</t>
  </si>
  <si>
    <t>zeusolucoestecnologicas@gmail.com</t>
  </si>
  <si>
    <t>2023-07-10 11:59:15</t>
  </si>
  <si>
    <t>2023-07-10 11:52:45</t>
  </si>
  <si>
    <t>dionedasilvavieira@gmail.com</t>
  </si>
  <si>
    <t>2023-07-10 12:42:40</t>
  </si>
  <si>
    <t>2023-07-10 12:38:46</t>
  </si>
  <si>
    <t>2023-07-10 13:22:07</t>
  </si>
  <si>
    <t>2023-07-10 13:02:40</t>
  </si>
  <si>
    <t>Cruzeiro</t>
  </si>
  <si>
    <t>Posso participar</t>
  </si>
  <si>
    <t>2023-07-10 13:15:36</t>
  </si>
  <si>
    <t>2023-07-10 13:09:31</t>
  </si>
  <si>
    <t>Guará</t>
  </si>
  <si>
    <t>2023-07-10 14:33:39</t>
  </si>
  <si>
    <t>2023-07-10 14:17:18</t>
  </si>
  <si>
    <t>Santa Maria</t>
  </si>
  <si>
    <t>Rlinstalacoesereparos@gmail.com</t>
  </si>
  <si>
    <t>2023-07-10 15:02:58</t>
  </si>
  <si>
    <t>2023-07-10 14:44:33</t>
  </si>
  <si>
    <t>2023-07-10 15:40:16</t>
  </si>
  <si>
    <t>2023-07-10 15:23:01</t>
  </si>
  <si>
    <t>2023-07-11 08:22:02</t>
  </si>
  <si>
    <t>2023-07-11 08:16:20</t>
  </si>
  <si>
    <t>Lago Norte</t>
  </si>
  <si>
    <t>2023-07-11 08:31:00</t>
  </si>
  <si>
    <t>2023-07-11 08:23:58</t>
  </si>
  <si>
    <t>2023-07-11 09:03:25</t>
  </si>
  <si>
    <t>2023-07-11 08:52:18</t>
  </si>
  <si>
    <t>2023-07-11 09:11:30</t>
  </si>
  <si>
    <t>2023-07-11 09:03:33</t>
  </si>
  <si>
    <t>Arniqueira</t>
  </si>
  <si>
    <t>2023-07-11 11:00:26</t>
  </si>
  <si>
    <t>2023-07-11 10:52:25</t>
  </si>
  <si>
    <t>Vicente Pires</t>
  </si>
  <si>
    <t>Lucianawiechert@yahoo.com.br</t>
  </si>
  <si>
    <t>2023-07-11 10:57:55</t>
  </si>
  <si>
    <t>2023-07-11 10:52:54</t>
  </si>
  <si>
    <t>Gama</t>
  </si>
  <si>
    <t>2023-07-11 11:22:20</t>
  </si>
  <si>
    <t>2023-07-11 11:04:07</t>
  </si>
  <si>
    <t>Indígena</t>
  </si>
  <si>
    <t>brigida.franco@gmail.com</t>
  </si>
  <si>
    <t>2023-07-11 12:42:13</t>
  </si>
  <si>
    <t>2023-07-11 12:35:49</t>
  </si>
  <si>
    <t>2023-07-11 12:51:13</t>
  </si>
  <si>
    <t>2023-07-11 12:47:14</t>
  </si>
  <si>
    <t>2023-07-11 13:23:12</t>
  </si>
  <si>
    <t>2023-07-11 13:18:19</t>
  </si>
  <si>
    <t>2023-07-11 13:36:03</t>
  </si>
  <si>
    <t>2023-07-11 13:32:31</t>
  </si>
  <si>
    <t>26 - 30 anos</t>
  </si>
  <si>
    <t>gcantarelli8@gmail.com</t>
  </si>
  <si>
    <t>2023-07-11 14:23:33</t>
  </si>
  <si>
    <t>2023-07-11 14:16:28</t>
  </si>
  <si>
    <t>2023-07-11 14:52:10</t>
  </si>
  <si>
    <t>2023-07-11 14:40:25</t>
  </si>
  <si>
    <t>Samambaia</t>
  </si>
  <si>
    <t>61 992242209</t>
  </si>
  <si>
    <t>2023-07-12 08:06:05</t>
  </si>
  <si>
    <t>2023-07-12 07:56:58</t>
  </si>
  <si>
    <t>Amarela</t>
  </si>
  <si>
    <t>danielapinheiro100@gmail.com</t>
  </si>
  <si>
    <t>2023-07-12 09:37:35</t>
  </si>
  <si>
    <t>2023-07-12 09:33:08</t>
  </si>
  <si>
    <t>2023-07-12 09:44:32</t>
  </si>
  <si>
    <t>2023-07-12 09:38:55</t>
  </si>
  <si>
    <t>2023-07-12 11:24:17</t>
  </si>
  <si>
    <t>2023-07-12 11:21:15</t>
  </si>
  <si>
    <t>2023-07-12 12:23:32</t>
  </si>
  <si>
    <t>2023-07-12 12:17:37</t>
  </si>
  <si>
    <t>2023-07-12 12:35:11</t>
  </si>
  <si>
    <t>2023-07-12 12:26:52</t>
  </si>
  <si>
    <t>2023-07-12 12:52:32</t>
  </si>
  <si>
    <t>2023-07-12 12:48:45</t>
  </si>
  <si>
    <t>2023-07-12 14:11:05</t>
  </si>
  <si>
    <t>2023-07-12 13:59:51</t>
  </si>
  <si>
    <t>terezinha.rego.oliveira@gmail.com  cont 61-999094744</t>
  </si>
  <si>
    <t>2023-07-12 14:39:20</t>
  </si>
  <si>
    <t>2023-07-12 14:30:32</t>
  </si>
  <si>
    <t>divulgacao009@gmail.com</t>
  </si>
  <si>
    <t>2023-07-12 17:48:57</t>
  </si>
  <si>
    <t>2023-07-12 17:43:10</t>
  </si>
  <si>
    <t>20 - 25 anos</t>
  </si>
  <si>
    <t>2023-07-12 20:19:18</t>
  </si>
  <si>
    <t>2023-07-12 20:11:35</t>
  </si>
  <si>
    <t>thaisrocio@hotmail.com</t>
  </si>
  <si>
    <t>2023-07-12 20:27:51</t>
  </si>
  <si>
    <t>2023-07-12 20:19:29</t>
  </si>
  <si>
    <t>2023-07-13 06:01:28</t>
  </si>
  <si>
    <t>2023-07-13 05:55:30</t>
  </si>
  <si>
    <t>Sudoeste/Octogonal</t>
  </si>
  <si>
    <t>2023-07-15 10:54:45</t>
  </si>
  <si>
    <t>2023-07-15 10:46:18</t>
  </si>
  <si>
    <t>2023-07-17 07:38:15</t>
  </si>
  <si>
    <t>2023-07-17 07:28:45</t>
  </si>
  <si>
    <t>2023-07-17 12:44:31</t>
  </si>
  <si>
    <t>2023-07-17 08:55:39</t>
  </si>
  <si>
    <t>2023-07-17 09:26:22</t>
  </si>
  <si>
    <t>2023-07-17 09:16:52</t>
  </si>
  <si>
    <t>2023-07-17 09:26:21</t>
  </si>
  <si>
    <t>Recanto das Emas</t>
  </si>
  <si>
    <t>2023-07-17 09:29:32</t>
  </si>
  <si>
    <t>2023-07-17 09:24:32</t>
  </si>
  <si>
    <t>juliagsolano@gmail.com</t>
  </si>
  <si>
    <t>2023-07-17 11:40:56</t>
  </si>
  <si>
    <t>2023-07-17 11:34:40</t>
  </si>
  <si>
    <t>2023-07-17 12:48:31</t>
  </si>
  <si>
    <t>2023-07-17 12:44:37</t>
  </si>
  <si>
    <t>Outro</t>
  </si>
  <si>
    <t>2023-07-17 13:03:01</t>
  </si>
  <si>
    <t>2023-07-17 12:53:03</t>
  </si>
  <si>
    <t>2023-07-17 13:14:38</t>
  </si>
  <si>
    <t>2023-07-17 13:08:41</t>
  </si>
  <si>
    <t>2023-07-18 07:20:32</t>
  </si>
  <si>
    <t>2023-07-18 07:15:12</t>
  </si>
  <si>
    <t>2023-07-18 07:29:47</t>
  </si>
  <si>
    <t>2023-07-18 07:20:57</t>
  </si>
  <si>
    <t>61-992611178</t>
  </si>
  <si>
    <t>2023-07-18 08:57:42</t>
  </si>
  <si>
    <t>2023-07-18 08:35:25</t>
  </si>
  <si>
    <t>2023-07-18 08:51:43</t>
  </si>
  <si>
    <t>2023-07-18 08:42:35</t>
  </si>
  <si>
    <t>carloseugenio2008@gmail.com</t>
  </si>
  <si>
    <t>2023-07-18 09:01:02</t>
  </si>
  <si>
    <t>2023-07-18 08:51:38</t>
  </si>
  <si>
    <t>2023-07-18 09:02:55</t>
  </si>
  <si>
    <t>2023-07-18 08:58:20</t>
  </si>
  <si>
    <t>2023-07-18 10:06:08</t>
  </si>
  <si>
    <t>2023-07-18 10:01:08</t>
  </si>
  <si>
    <t>2023-07-18 10:19:58</t>
  </si>
  <si>
    <t>2023-07-18 10:17:00</t>
  </si>
  <si>
    <t>2023-07-18 11:11:18</t>
  </si>
  <si>
    <t>2023-07-18 11:06:30</t>
  </si>
  <si>
    <t>creditarecontabilidade@gmail.com</t>
  </si>
  <si>
    <t>2023-07-18 11:27:48</t>
  </si>
  <si>
    <t>2023-07-18 11:16:09</t>
  </si>
  <si>
    <t>2023-07-18 12:42:53</t>
  </si>
  <si>
    <t>2023-07-18 12:35:53</t>
  </si>
  <si>
    <t>2023-07-18 14:57:43</t>
  </si>
  <si>
    <t>2023-07-18 14:49:28</t>
  </si>
  <si>
    <t>joao46577@gmail.com</t>
  </si>
  <si>
    <t>2023-07-18 16:33:11</t>
  </si>
  <si>
    <t>2023-07-18 16:24:19</t>
  </si>
  <si>
    <t>2023-07-18 16:35:53</t>
  </si>
  <si>
    <t>2023-07-18 16:26:59</t>
  </si>
  <si>
    <t>Diego-iuri@hotmail.com</t>
  </si>
  <si>
    <t>2023-07-18 19:45:21</t>
  </si>
  <si>
    <t>2023-07-18 19:32:28</t>
  </si>
  <si>
    <t>fernandomahclirsam567@gmail.com</t>
  </si>
  <si>
    <t>2023-07-18 21:01:08</t>
  </si>
  <si>
    <t>2023-07-18 20:53:08</t>
  </si>
  <si>
    <t>2023-07-19 06:35:08</t>
  </si>
  <si>
    <t>2023-07-19 06:26:26</t>
  </si>
  <si>
    <t>2023-07-19 07:30:49</t>
  </si>
  <si>
    <t>2023-07-19 07:24:18</t>
  </si>
  <si>
    <t>travessiaturismo02@terra.com.br</t>
  </si>
  <si>
    <t>2023-07-19 07:47:26</t>
  </si>
  <si>
    <t>2023-07-19 07:42:57</t>
  </si>
  <si>
    <t>2023-07-19 08:50:14</t>
  </si>
  <si>
    <t>2023-07-19 08:44:23</t>
  </si>
  <si>
    <t>2023-07-25 12:18:45</t>
  </si>
  <si>
    <t>2023-07-25 12:05:42</t>
  </si>
  <si>
    <t>2023-07-26 20:42:50</t>
  </si>
  <si>
    <t>2023-07-26 20:39:28</t>
  </si>
  <si>
    <t>2023-08-23 05:35:31</t>
  </si>
  <si>
    <t>2023-08-23 05:25:45</t>
  </si>
  <si>
    <t>aureliolopes63@gmail.com</t>
  </si>
  <si>
    <t>2023-09-20 13:42:10</t>
  </si>
  <si>
    <t>2023-09-20 13:33:48</t>
  </si>
  <si>
    <t>São Sebastião</t>
  </si>
  <si>
    <t>isla11259@gmail.com</t>
  </si>
  <si>
    <t>2023-09-20 14:33:18</t>
  </si>
  <si>
    <t>2023-09-20 14:21:45</t>
  </si>
  <si>
    <t>2023-09-21 13:33:44</t>
  </si>
  <si>
    <t>2023-09-21 13:24:08</t>
  </si>
  <si>
    <t>sr.sra.personalizacoes@gmail.com</t>
  </si>
  <si>
    <t>2023-09-22 12:33:34</t>
  </si>
  <si>
    <t>2023-09-22 12:24:38</t>
  </si>
  <si>
    <t>2023-09-22 12:29:56</t>
  </si>
  <si>
    <t>2023-09-22 12:25:59</t>
  </si>
  <si>
    <t>2023-09-22 14:26:20</t>
  </si>
  <si>
    <t>2023-09-22 14:12:23</t>
  </si>
  <si>
    <t>luizass_dias@hotmail.com</t>
  </si>
  <si>
    <t>2023-11-28 17:02:33</t>
  </si>
  <si>
    <t>2023-11-28 16:58:35</t>
  </si>
  <si>
    <t>2023-12-12 07:15:56</t>
  </si>
  <si>
    <t>2023-12-12 07:08:56</t>
  </si>
  <si>
    <t>2023-12-12 07:36:47</t>
  </si>
  <si>
    <t>2023-12-12 07:31:38</t>
  </si>
  <si>
    <t>2023-12-12 07:41:29</t>
  </si>
  <si>
    <t>2023-12-12 07:35:49</t>
  </si>
  <si>
    <t>O empreendedor recebe de forma justa dado o quanto se esforça</t>
  </si>
  <si>
    <t>A cooperação entre empreendedores é importante</t>
  </si>
  <si>
    <t>Ainda que se divertir seja bom, trabalhar é mais importante</t>
  </si>
  <si>
    <t>Quanto menos impostos, mais empregos</t>
  </si>
  <si>
    <t>É possível pensar em um futuro digno ao continuar sendo empreendedor</t>
  </si>
  <si>
    <t>O empreendedor é o único responsável pelo seu horário de trabalho</t>
  </si>
  <si>
    <t>O empreendedor tem mais liberdade sem carteira assinada</t>
  </si>
  <si>
    <t>O empreendedor é o único responsável por sua renda</t>
  </si>
  <si>
    <t>O empreendedor tem menos segurança sem carteira assinada</t>
  </si>
  <si>
    <t>Uma sociedade é mais justa quando pessoas que trabalham mais recebem mais</t>
  </si>
  <si>
    <t>O governo, com a criação de leis e normas, atrapalha as atividades do empreendedor</t>
  </si>
  <si>
    <t>Ser empreendedor é a melhor oportunidade de trabalho dado o contexto atual</t>
  </si>
  <si>
    <t>Um sindicato seria importante para os empreendedores</t>
  </si>
  <si>
    <t>Pobreza é consequência da falta de vontade de querer trabalhar</t>
  </si>
  <si>
    <t>Sucesso é mais uma questão de trabalho duro do que de sorte</t>
  </si>
  <si>
    <t>Nos dias de hoje, pessoas não trabalham simplesmente porque não querem</t>
  </si>
  <si>
    <t>A competição entre empreendedores é algo positivo</t>
  </si>
  <si>
    <t>O governo deve taxar mais pessoas mais ricas</t>
  </si>
  <si>
    <t>O grande empresário é o principal responsável pela geração de emprego no país</t>
  </si>
  <si>
    <t>Id</t>
  </si>
  <si>
    <t>Categoria</t>
  </si>
  <si>
    <t>Senso de Justiça</t>
  </si>
  <si>
    <t>Responsabilidade</t>
  </si>
  <si>
    <t>Liberdade</t>
  </si>
  <si>
    <t>Individualismo</t>
  </si>
  <si>
    <t>Motivação</t>
  </si>
  <si>
    <t>genero</t>
  </si>
  <si>
    <t>raca</t>
  </si>
  <si>
    <t>idade</t>
  </si>
  <si>
    <t>ra</t>
  </si>
  <si>
    <t>ano_inicial</t>
  </si>
  <si>
    <t>Sua(s) ATIVIDADE(S) são de qual área?  Pode marcar mais de uma opção  [Prestação de Serviços</t>
  </si>
  <si>
    <t>Sua(s) ATIVIDADE(S) são de qual área?  Pode marcar mais de uma opção  [Confecção de produtos/Indústria</t>
  </si>
  <si>
    <t>Sua(s) ATIVIDADE(S) são de qual área?  Pode marcar mais de uma opção  [Comércio</t>
  </si>
  <si>
    <t>Sua(s) ATIVIDADE(S) são de qual área?  Pode marcar mais de uma opção  [Agricultura/Agroindústria</t>
  </si>
  <si>
    <t>Caso queira participar de outras pesquisas sobre a questão, deixe seu contato de email abaixo  NÃO É OBRIGATÓRIO</t>
  </si>
  <si>
    <t>Família</t>
  </si>
  <si>
    <t>Amigos</t>
  </si>
  <si>
    <t>Lazer</t>
  </si>
  <si>
    <t>Política</t>
  </si>
  <si>
    <t>Trabalho</t>
  </si>
  <si>
    <t>Religião</t>
  </si>
  <si>
    <t>Mérito</t>
  </si>
  <si>
    <t>Sensação de Justiça</t>
  </si>
  <si>
    <t>Primeiro Lugar</t>
  </si>
  <si>
    <t>Segundo Lugar</t>
  </si>
  <si>
    <t>Terceiro Lugar</t>
  </si>
  <si>
    <t>Quarto Lugar</t>
  </si>
  <si>
    <t>Quinto Lugar</t>
  </si>
  <si>
    <t>Sexto Lugar</t>
  </si>
  <si>
    <t>1º</t>
  </si>
  <si>
    <t>2º</t>
  </si>
  <si>
    <t>3º</t>
  </si>
  <si>
    <t>4º</t>
  </si>
  <si>
    <t>5º</t>
  </si>
  <si>
    <t>6º</t>
  </si>
  <si>
    <t>Item</t>
  </si>
  <si>
    <t>idade2</t>
  </si>
  <si>
    <t>20 - 30 anos</t>
  </si>
  <si>
    <t>31 - 40 anos</t>
  </si>
  <si>
    <t>41 - 50 anos</t>
  </si>
  <si>
    <t>ra2</t>
  </si>
  <si>
    <t>Renda Alta</t>
  </si>
  <si>
    <t>Renda Média-Alta</t>
  </si>
  <si>
    <t>Renda Média-Baixa</t>
  </si>
  <si>
    <t>Renda Baixa</t>
  </si>
  <si>
    <t>raca2</t>
  </si>
  <si>
    <t>Não-Branca</t>
  </si>
  <si>
    <t>questao</t>
  </si>
  <si>
    <t>Acima de 50 anos</t>
  </si>
  <si>
    <t>FEMININO</t>
  </si>
  <si>
    <t>Bloco 3 - Classificação de Valorização no Trabalho como MEI</t>
  </si>
  <si>
    <t>Bloco 3 - Classificação de Valorização no Trabalho como MEI - Masculino</t>
  </si>
  <si>
    <t>MASCULINO (n=56)</t>
  </si>
  <si>
    <t>FEMININO (n=35)</t>
  </si>
  <si>
    <t>RENDA MÉDIA-ALTA</t>
  </si>
  <si>
    <t>RENDA MÉDIA-BAIXA</t>
  </si>
  <si>
    <t>RENDA BAIXA</t>
  </si>
  <si>
    <t>Bloco 3 - Classificação de Valorização no Trabalho como MEI - Por Grupo de RA</t>
  </si>
  <si>
    <t>Renda Alta (n=30)</t>
  </si>
  <si>
    <t>Renda Média-Alta (n=24)</t>
  </si>
  <si>
    <t>Renda Média-Baixa (n=20)</t>
  </si>
  <si>
    <t>Renda Baixa (n=18)</t>
  </si>
  <si>
    <t>21 - 30 Anos</t>
  </si>
  <si>
    <t>CT</t>
  </si>
  <si>
    <t>CP</t>
  </si>
  <si>
    <t>DP</t>
  </si>
  <si>
    <t>DT</t>
  </si>
  <si>
    <t>CTRA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</si>
</sst>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1" fillId="0" borderId="1" xfId="1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1" xfId="0" applyNumberFormat="1" applyBorder="1"/>
    <xf numFmtId="10" fontId="1" fillId="0" borderId="0" xfId="1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3"/>
  <sheetViews>
    <sheetView tabSelected="1" topLeftCell="M91" zoomScaleNormal="100" workbookViewId="0">
      <selection activeCell="AX1" sqref="AX1"/>
    </sheetView>
  </sheetViews>
  <sheetFormatPr defaultRowHeight="12.5" x14ac:dyDescent="0.25"/>
  <cols>
    <col min="1" max="45" width="11.453125"/>
    <col min="47" max="47" width="11.453125"/>
    <col min="49" max="49" width="11.453125"/>
    <col min="51" max="1027" width="11.45312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278</v>
      </c>
      <c r="I1" t="s">
        <v>283</v>
      </c>
      <c r="J1" t="s">
        <v>284</v>
      </c>
      <c r="K1" t="s">
        <v>285</v>
      </c>
      <c r="L1" t="s">
        <v>286</v>
      </c>
      <c r="M1" t="s">
        <v>287</v>
      </c>
      <c r="N1" t="s">
        <v>279</v>
      </c>
      <c r="O1" t="s">
        <v>288</v>
      </c>
      <c r="P1" t="s">
        <v>280</v>
      </c>
      <c r="Q1" t="s">
        <v>289</v>
      </c>
      <c r="R1" t="s">
        <v>281</v>
      </c>
      <c r="S1" t="s">
        <v>290</v>
      </c>
      <c r="T1" t="s">
        <v>291</v>
      </c>
      <c r="U1" t="s">
        <v>282</v>
      </c>
      <c r="V1" t="s">
        <v>292</v>
      </c>
      <c r="W1" t="s">
        <v>293</v>
      </c>
      <c r="X1" t="s">
        <v>294</v>
      </c>
      <c r="Y1" t="s">
        <v>295</v>
      </c>
      <c r="Z1" t="s">
        <v>296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322</v>
      </c>
      <c r="AH1" t="s">
        <v>323</v>
      </c>
      <c r="AI1" t="s">
        <v>324</v>
      </c>
      <c r="AJ1" t="s">
        <v>325</v>
      </c>
      <c r="AK1" t="s">
        <v>326</v>
      </c>
      <c r="AL1" t="s">
        <v>327</v>
      </c>
      <c r="AM1" t="s">
        <v>309</v>
      </c>
      <c r="AN1" t="s">
        <v>310</v>
      </c>
      <c r="AO1" t="s">
        <v>311</v>
      </c>
      <c r="AP1" t="s">
        <v>312</v>
      </c>
      <c r="AQ1" t="s">
        <v>308</v>
      </c>
      <c r="AR1" t="s">
        <v>304</v>
      </c>
      <c r="AS1" t="s">
        <v>305</v>
      </c>
      <c r="AT1" t="s">
        <v>344</v>
      </c>
      <c r="AU1" t="s">
        <v>306</v>
      </c>
      <c r="AV1" t="s">
        <v>335</v>
      </c>
      <c r="AW1" t="s">
        <v>307</v>
      </c>
      <c r="AX1" t="s">
        <v>339</v>
      </c>
      <c r="AY1" t="s">
        <v>313</v>
      </c>
    </row>
    <row r="2" spans="1:51" x14ac:dyDescent="0.25">
      <c r="A2">
        <v>1</v>
      </c>
      <c r="B2" t="s">
        <v>7</v>
      </c>
      <c r="C2">
        <v>1</v>
      </c>
      <c r="D2" t="s">
        <v>8</v>
      </c>
      <c r="E2">
        <v>457931468</v>
      </c>
      <c r="F2" t="s">
        <v>9</v>
      </c>
      <c r="G2" t="s">
        <v>7</v>
      </c>
      <c r="H2" t="s">
        <v>10</v>
      </c>
      <c r="I2" t="s">
        <v>11</v>
      </c>
      <c r="J2" t="s">
        <v>10</v>
      </c>
      <c r="K2" t="s">
        <v>11</v>
      </c>
      <c r="L2" t="s">
        <v>11</v>
      </c>
      <c r="M2" t="s">
        <v>10</v>
      </c>
      <c r="N2" t="s">
        <v>11</v>
      </c>
      <c r="O2" t="s">
        <v>10</v>
      </c>
      <c r="P2" t="s">
        <v>11</v>
      </c>
      <c r="Q2" t="s">
        <v>11</v>
      </c>
      <c r="R2" t="s">
        <v>10</v>
      </c>
      <c r="S2" t="s">
        <v>11</v>
      </c>
      <c r="T2" t="s">
        <v>11</v>
      </c>
      <c r="U2" t="s">
        <v>11</v>
      </c>
      <c r="V2" t="s">
        <v>11</v>
      </c>
      <c r="W2" t="s">
        <v>11</v>
      </c>
      <c r="X2" t="s">
        <v>11</v>
      </c>
      <c r="Y2" t="s">
        <v>11</v>
      </c>
      <c r="Z2" t="s">
        <v>11</v>
      </c>
      <c r="AA2" t="s">
        <v>12</v>
      </c>
      <c r="AB2" t="s">
        <v>13</v>
      </c>
      <c r="AC2" t="s">
        <v>13</v>
      </c>
      <c r="AD2" t="s">
        <v>13</v>
      </c>
      <c r="AE2" t="s">
        <v>12</v>
      </c>
      <c r="AF2" t="s">
        <v>12</v>
      </c>
      <c r="AG2" t="s">
        <v>300</v>
      </c>
      <c r="AH2" t="s">
        <v>303</v>
      </c>
      <c r="AI2" t="s">
        <v>320</v>
      </c>
      <c r="AJ2" t="s">
        <v>301</v>
      </c>
      <c r="AK2" t="s">
        <v>321</v>
      </c>
      <c r="AL2" t="s">
        <v>302</v>
      </c>
      <c r="AM2" t="s">
        <v>14</v>
      </c>
      <c r="AN2" t="s">
        <v>15</v>
      </c>
      <c r="AO2" t="s">
        <v>15</v>
      </c>
      <c r="AP2" t="s">
        <v>15</v>
      </c>
      <c r="AQ2">
        <v>2010</v>
      </c>
      <c r="AR2" t="s">
        <v>16</v>
      </c>
      <c r="AS2" t="s">
        <v>17</v>
      </c>
      <c r="AT2" t="s">
        <v>17</v>
      </c>
      <c r="AU2" t="s">
        <v>18</v>
      </c>
      <c r="AV2" t="s">
        <v>347</v>
      </c>
      <c r="AW2" t="s">
        <v>19</v>
      </c>
      <c r="AX2" t="s">
        <v>342</v>
      </c>
      <c r="AY2" t="s">
        <v>20</v>
      </c>
    </row>
    <row r="3" spans="1:51" x14ac:dyDescent="0.25">
      <c r="A3">
        <v>4</v>
      </c>
      <c r="B3" t="s">
        <v>21</v>
      </c>
      <c r="C3">
        <v>1</v>
      </c>
      <c r="D3" t="s">
        <v>8</v>
      </c>
      <c r="E3">
        <v>55863336</v>
      </c>
      <c r="F3" t="s">
        <v>22</v>
      </c>
      <c r="G3" t="s">
        <v>21</v>
      </c>
      <c r="H3" t="s">
        <v>23</v>
      </c>
      <c r="I3" t="s">
        <v>11</v>
      </c>
      <c r="J3" t="s">
        <v>10</v>
      </c>
      <c r="K3" t="s">
        <v>10</v>
      </c>
      <c r="L3" t="s">
        <v>10</v>
      </c>
      <c r="M3" t="s">
        <v>11</v>
      </c>
      <c r="N3" t="s">
        <v>11</v>
      </c>
      <c r="O3" t="s">
        <v>10</v>
      </c>
      <c r="P3" t="s">
        <v>10</v>
      </c>
      <c r="Q3" t="s">
        <v>10</v>
      </c>
      <c r="R3" t="s">
        <v>11</v>
      </c>
      <c r="S3" t="s">
        <v>11</v>
      </c>
      <c r="T3" t="s">
        <v>10</v>
      </c>
      <c r="U3" t="s">
        <v>10</v>
      </c>
      <c r="V3" t="s">
        <v>10</v>
      </c>
      <c r="W3" t="s">
        <v>24</v>
      </c>
      <c r="X3" t="s">
        <v>10</v>
      </c>
      <c r="Y3" t="s">
        <v>10</v>
      </c>
      <c r="Z3" t="s">
        <v>10</v>
      </c>
      <c r="AA3" t="s">
        <v>12</v>
      </c>
      <c r="AB3" t="s">
        <v>25</v>
      </c>
      <c r="AC3" t="s">
        <v>13</v>
      </c>
      <c r="AD3" t="s">
        <v>25</v>
      </c>
      <c r="AE3" t="s">
        <v>12</v>
      </c>
      <c r="AF3" t="s">
        <v>13</v>
      </c>
      <c r="AG3" t="s">
        <v>302</v>
      </c>
      <c r="AH3" t="s">
        <v>300</v>
      </c>
      <c r="AI3" t="s">
        <v>320</v>
      </c>
      <c r="AJ3" t="s">
        <v>321</v>
      </c>
      <c r="AK3" t="s">
        <v>303</v>
      </c>
      <c r="AL3" t="s">
        <v>301</v>
      </c>
      <c r="AM3" t="s">
        <v>14</v>
      </c>
      <c r="AN3" t="s">
        <v>15</v>
      </c>
      <c r="AO3" t="s">
        <v>14</v>
      </c>
      <c r="AP3" t="s">
        <v>15</v>
      </c>
      <c r="AQ3">
        <v>2010</v>
      </c>
      <c r="AR3" t="s">
        <v>26</v>
      </c>
      <c r="AS3" t="s">
        <v>27</v>
      </c>
      <c r="AT3" t="s">
        <v>345</v>
      </c>
      <c r="AU3" t="s">
        <v>18</v>
      </c>
      <c r="AV3" t="s">
        <v>347</v>
      </c>
      <c r="AW3" t="s">
        <v>28</v>
      </c>
      <c r="AX3" t="s">
        <v>343</v>
      </c>
      <c r="AY3" t="s">
        <v>29</v>
      </c>
    </row>
    <row r="4" spans="1:51" x14ac:dyDescent="0.25">
      <c r="A4">
        <v>5</v>
      </c>
      <c r="B4" t="s">
        <v>30</v>
      </c>
      <c r="C4">
        <v>1</v>
      </c>
      <c r="D4" t="s">
        <v>8</v>
      </c>
      <c r="E4">
        <v>1218876128</v>
      </c>
      <c r="F4" t="s">
        <v>31</v>
      </c>
      <c r="G4" t="s">
        <v>30</v>
      </c>
      <c r="H4" t="s">
        <v>23</v>
      </c>
      <c r="I4" t="s">
        <v>23</v>
      </c>
      <c r="J4" t="s">
        <v>10</v>
      </c>
      <c r="K4" t="s">
        <v>24</v>
      </c>
      <c r="L4" t="s">
        <v>10</v>
      </c>
      <c r="M4" t="s">
        <v>10</v>
      </c>
      <c r="N4" t="s">
        <v>11</v>
      </c>
      <c r="O4" t="s">
        <v>24</v>
      </c>
      <c r="P4" t="s">
        <v>24</v>
      </c>
      <c r="Q4" t="s">
        <v>24</v>
      </c>
      <c r="R4" t="s">
        <v>24</v>
      </c>
      <c r="S4" t="s">
        <v>23</v>
      </c>
      <c r="T4" t="s">
        <v>23</v>
      </c>
      <c r="U4" t="s">
        <v>10</v>
      </c>
      <c r="V4" t="s">
        <v>23</v>
      </c>
      <c r="W4" t="s">
        <v>23</v>
      </c>
      <c r="X4" t="s">
        <v>24</v>
      </c>
      <c r="Y4" t="s">
        <v>11</v>
      </c>
      <c r="Z4" t="s">
        <v>24</v>
      </c>
      <c r="AA4" t="s">
        <v>12</v>
      </c>
      <c r="AB4" t="s">
        <v>13</v>
      </c>
      <c r="AC4" t="s">
        <v>13</v>
      </c>
      <c r="AD4" t="s">
        <v>12</v>
      </c>
      <c r="AE4" t="s">
        <v>12</v>
      </c>
      <c r="AF4" t="s">
        <v>25</v>
      </c>
      <c r="AG4" t="s">
        <v>301</v>
      </c>
      <c r="AH4" t="s">
        <v>300</v>
      </c>
      <c r="AI4" t="s">
        <v>320</v>
      </c>
      <c r="AJ4" t="s">
        <v>303</v>
      </c>
      <c r="AK4" t="s">
        <v>302</v>
      </c>
      <c r="AL4" t="s">
        <v>321</v>
      </c>
      <c r="AM4" t="s">
        <v>14</v>
      </c>
      <c r="AN4" t="s">
        <v>15</v>
      </c>
      <c r="AO4" t="s">
        <v>14</v>
      </c>
      <c r="AP4" t="s">
        <v>15</v>
      </c>
      <c r="AQ4">
        <v>2010</v>
      </c>
      <c r="AR4" t="s">
        <v>26</v>
      </c>
      <c r="AS4" t="s">
        <v>32</v>
      </c>
      <c r="AT4" t="s">
        <v>345</v>
      </c>
      <c r="AU4" t="s">
        <v>33</v>
      </c>
      <c r="AV4" t="s">
        <v>337</v>
      </c>
      <c r="AW4" t="s">
        <v>34</v>
      </c>
      <c r="AX4" t="s">
        <v>341</v>
      </c>
      <c r="AY4" t="s">
        <v>35</v>
      </c>
    </row>
    <row r="5" spans="1:51" x14ac:dyDescent="0.25">
      <c r="A5">
        <v>7</v>
      </c>
      <c r="B5" t="s">
        <v>36</v>
      </c>
      <c r="C5">
        <v>1</v>
      </c>
      <c r="D5" t="s">
        <v>8</v>
      </c>
      <c r="E5">
        <v>915912758</v>
      </c>
      <c r="F5" t="s">
        <v>37</v>
      </c>
      <c r="G5" t="s">
        <v>36</v>
      </c>
      <c r="H5" t="s">
        <v>24</v>
      </c>
      <c r="I5" t="s">
        <v>10</v>
      </c>
      <c r="J5" t="s">
        <v>23</v>
      </c>
      <c r="K5" t="s">
        <v>11</v>
      </c>
      <c r="L5" t="s">
        <v>10</v>
      </c>
      <c r="M5" t="s">
        <v>10</v>
      </c>
      <c r="N5" t="s">
        <v>11</v>
      </c>
      <c r="O5" t="s">
        <v>24</v>
      </c>
      <c r="P5" t="s">
        <v>24</v>
      </c>
      <c r="Q5" t="s">
        <v>10</v>
      </c>
      <c r="R5" t="s">
        <v>11</v>
      </c>
      <c r="S5" t="s">
        <v>24</v>
      </c>
      <c r="T5" t="s">
        <v>24</v>
      </c>
      <c r="U5" t="s">
        <v>10</v>
      </c>
      <c r="V5" t="s">
        <v>10</v>
      </c>
      <c r="W5" t="s">
        <v>10</v>
      </c>
      <c r="X5" t="s">
        <v>10</v>
      </c>
      <c r="Y5" t="s">
        <v>11</v>
      </c>
      <c r="Z5" t="s">
        <v>10</v>
      </c>
      <c r="AA5" t="s">
        <v>12</v>
      </c>
      <c r="AB5" t="s">
        <v>12</v>
      </c>
      <c r="AC5" t="s">
        <v>12</v>
      </c>
      <c r="AD5" t="s">
        <v>25</v>
      </c>
      <c r="AE5" t="s">
        <v>12</v>
      </c>
      <c r="AF5" t="s">
        <v>25</v>
      </c>
      <c r="AG5" t="s">
        <v>301</v>
      </c>
      <c r="AH5" t="s">
        <v>320</v>
      </c>
      <c r="AI5" t="s">
        <v>302</v>
      </c>
      <c r="AJ5" t="s">
        <v>321</v>
      </c>
      <c r="AK5" t="s">
        <v>300</v>
      </c>
      <c r="AL5" t="s">
        <v>303</v>
      </c>
      <c r="AM5" t="s">
        <v>14</v>
      </c>
      <c r="AN5" t="s">
        <v>15</v>
      </c>
      <c r="AO5" t="s">
        <v>14</v>
      </c>
      <c r="AP5" t="s">
        <v>15</v>
      </c>
      <c r="AQ5">
        <v>2012</v>
      </c>
      <c r="AR5" t="s">
        <v>38</v>
      </c>
      <c r="AS5" t="s">
        <v>32</v>
      </c>
      <c r="AT5" t="s">
        <v>345</v>
      </c>
      <c r="AU5" t="s">
        <v>39</v>
      </c>
      <c r="AV5" t="s">
        <v>338</v>
      </c>
      <c r="AW5" t="s">
        <v>40</v>
      </c>
      <c r="AX5" t="s">
        <v>343</v>
      </c>
    </row>
    <row r="6" spans="1:51" x14ac:dyDescent="0.25">
      <c r="A6">
        <v>9</v>
      </c>
      <c r="B6" t="s">
        <v>41</v>
      </c>
      <c r="C6">
        <v>1</v>
      </c>
      <c r="D6" t="s">
        <v>8</v>
      </c>
      <c r="E6">
        <v>671487772</v>
      </c>
      <c r="F6" t="s">
        <v>42</v>
      </c>
      <c r="G6" t="s">
        <v>41</v>
      </c>
      <c r="H6" t="s">
        <v>24</v>
      </c>
      <c r="I6" t="s">
        <v>10</v>
      </c>
      <c r="J6" t="s">
        <v>24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  <c r="P6" t="s">
        <v>10</v>
      </c>
      <c r="Q6" t="s">
        <v>10</v>
      </c>
      <c r="R6" t="s">
        <v>11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12</v>
      </c>
      <c r="AB6" t="s">
        <v>25</v>
      </c>
      <c r="AC6" t="s">
        <v>12</v>
      </c>
      <c r="AD6" t="s">
        <v>25</v>
      </c>
      <c r="AE6" t="s">
        <v>12</v>
      </c>
      <c r="AF6" t="s">
        <v>12</v>
      </c>
      <c r="AG6" t="s">
        <v>303</v>
      </c>
      <c r="AH6" t="s">
        <v>300</v>
      </c>
      <c r="AI6" t="s">
        <v>301</v>
      </c>
      <c r="AJ6" t="s">
        <v>302</v>
      </c>
      <c r="AK6" t="s">
        <v>320</v>
      </c>
      <c r="AL6" t="s">
        <v>321</v>
      </c>
      <c r="AM6" t="s">
        <v>14</v>
      </c>
      <c r="AN6" t="s">
        <v>15</v>
      </c>
      <c r="AO6" t="s">
        <v>14</v>
      </c>
      <c r="AP6" t="s">
        <v>15</v>
      </c>
      <c r="AQ6">
        <v>2011</v>
      </c>
      <c r="AR6" t="s">
        <v>16</v>
      </c>
      <c r="AS6" t="s">
        <v>32</v>
      </c>
      <c r="AT6" t="s">
        <v>345</v>
      </c>
      <c r="AU6" t="s">
        <v>39</v>
      </c>
      <c r="AV6" t="s">
        <v>338</v>
      </c>
      <c r="AW6" t="s">
        <v>19</v>
      </c>
      <c r="AX6" t="s">
        <v>342</v>
      </c>
      <c r="AY6" t="s">
        <v>43</v>
      </c>
    </row>
    <row r="7" spans="1:51" x14ac:dyDescent="0.25">
      <c r="A7">
        <v>11</v>
      </c>
      <c r="B7" t="s">
        <v>44</v>
      </c>
      <c r="C7">
        <v>1</v>
      </c>
      <c r="D7" t="s">
        <v>8</v>
      </c>
      <c r="E7">
        <v>1320122994</v>
      </c>
      <c r="F7" t="s">
        <v>45</v>
      </c>
      <c r="G7" t="s">
        <v>44</v>
      </c>
      <c r="H7" t="s">
        <v>11</v>
      </c>
      <c r="I7" t="s">
        <v>11</v>
      </c>
      <c r="J7" t="s">
        <v>10</v>
      </c>
      <c r="K7" t="s">
        <v>11</v>
      </c>
      <c r="L7" t="s">
        <v>11</v>
      </c>
      <c r="M7" t="s">
        <v>23</v>
      </c>
      <c r="N7" t="s">
        <v>10</v>
      </c>
      <c r="O7" t="s">
        <v>10</v>
      </c>
      <c r="P7" t="s">
        <v>11</v>
      </c>
      <c r="Q7" t="s">
        <v>11</v>
      </c>
      <c r="R7" t="s">
        <v>11</v>
      </c>
      <c r="S7" t="s">
        <v>23</v>
      </c>
      <c r="T7" t="s">
        <v>10</v>
      </c>
      <c r="U7" t="s">
        <v>11</v>
      </c>
      <c r="V7" t="s">
        <v>11</v>
      </c>
      <c r="W7" t="s">
        <v>24</v>
      </c>
      <c r="X7" t="s">
        <v>23</v>
      </c>
      <c r="Y7" t="s">
        <v>11</v>
      </c>
      <c r="Z7" t="s">
        <v>23</v>
      </c>
      <c r="AA7" t="s">
        <v>12</v>
      </c>
      <c r="AB7" t="s">
        <v>13</v>
      </c>
      <c r="AC7" t="s">
        <v>12</v>
      </c>
      <c r="AD7" t="s">
        <v>13</v>
      </c>
      <c r="AE7" t="s">
        <v>12</v>
      </c>
      <c r="AF7" t="s">
        <v>12</v>
      </c>
      <c r="AG7" t="s">
        <v>301</v>
      </c>
      <c r="AH7" t="s">
        <v>300</v>
      </c>
      <c r="AI7" t="s">
        <v>320</v>
      </c>
      <c r="AJ7" t="s">
        <v>321</v>
      </c>
      <c r="AK7" t="s">
        <v>303</v>
      </c>
      <c r="AL7" t="s">
        <v>302</v>
      </c>
      <c r="AM7" t="s">
        <v>14</v>
      </c>
      <c r="AN7" t="s">
        <v>15</v>
      </c>
      <c r="AO7" t="s">
        <v>15</v>
      </c>
      <c r="AP7" t="s">
        <v>15</v>
      </c>
      <c r="AQ7">
        <v>2011</v>
      </c>
      <c r="AR7" t="s">
        <v>26</v>
      </c>
      <c r="AS7" t="s">
        <v>32</v>
      </c>
      <c r="AT7" t="s">
        <v>345</v>
      </c>
      <c r="AU7" t="s">
        <v>46</v>
      </c>
      <c r="AV7" t="s">
        <v>337</v>
      </c>
      <c r="AW7" t="s">
        <v>34</v>
      </c>
      <c r="AX7" t="s">
        <v>341</v>
      </c>
    </row>
    <row r="8" spans="1:51" x14ac:dyDescent="0.25">
      <c r="A8">
        <v>13</v>
      </c>
      <c r="B8" t="s">
        <v>47</v>
      </c>
      <c r="C8">
        <v>1</v>
      </c>
      <c r="D8" t="s">
        <v>8</v>
      </c>
      <c r="E8">
        <v>1645427012</v>
      </c>
      <c r="F8" t="s">
        <v>48</v>
      </c>
      <c r="G8" t="s">
        <v>47</v>
      </c>
      <c r="H8" t="s">
        <v>24</v>
      </c>
      <c r="I8" t="s">
        <v>24</v>
      </c>
      <c r="J8" t="s">
        <v>10</v>
      </c>
      <c r="K8" t="s">
        <v>11</v>
      </c>
      <c r="L8" t="s">
        <v>24</v>
      </c>
      <c r="M8" t="s">
        <v>24</v>
      </c>
      <c r="N8" t="s">
        <v>11</v>
      </c>
      <c r="O8" t="s">
        <v>24</v>
      </c>
      <c r="P8" t="s">
        <v>24</v>
      </c>
      <c r="Q8" t="s">
        <v>10</v>
      </c>
      <c r="R8" t="s">
        <v>10</v>
      </c>
      <c r="S8" t="s">
        <v>24</v>
      </c>
      <c r="T8" t="s">
        <v>24</v>
      </c>
      <c r="U8" t="s">
        <v>11</v>
      </c>
      <c r="V8" t="s">
        <v>10</v>
      </c>
      <c r="W8" t="s">
        <v>10</v>
      </c>
      <c r="X8" t="s">
        <v>24</v>
      </c>
      <c r="Y8" t="s">
        <v>11</v>
      </c>
      <c r="Z8" t="s">
        <v>24</v>
      </c>
      <c r="AA8" t="s">
        <v>12</v>
      </c>
      <c r="AB8" t="s">
        <v>25</v>
      </c>
      <c r="AC8" t="s">
        <v>12</v>
      </c>
      <c r="AD8" t="s">
        <v>12</v>
      </c>
      <c r="AE8" t="s">
        <v>12</v>
      </c>
      <c r="AF8" t="s">
        <v>25</v>
      </c>
      <c r="AG8" t="s">
        <v>300</v>
      </c>
      <c r="AH8" t="s">
        <v>321</v>
      </c>
      <c r="AI8" t="s">
        <v>301</v>
      </c>
      <c r="AJ8" t="s">
        <v>303</v>
      </c>
      <c r="AK8" t="s">
        <v>302</v>
      </c>
      <c r="AL8" t="s">
        <v>320</v>
      </c>
      <c r="AM8" t="s">
        <v>14</v>
      </c>
      <c r="AN8" t="s">
        <v>15</v>
      </c>
      <c r="AO8" t="s">
        <v>15</v>
      </c>
      <c r="AP8" t="s">
        <v>15</v>
      </c>
      <c r="AQ8">
        <v>2012</v>
      </c>
      <c r="AR8" t="s">
        <v>16</v>
      </c>
      <c r="AS8" t="s">
        <v>32</v>
      </c>
      <c r="AT8" t="s">
        <v>345</v>
      </c>
      <c r="AU8" t="s">
        <v>49</v>
      </c>
      <c r="AV8" t="s">
        <v>338</v>
      </c>
      <c r="AW8" t="s">
        <v>40</v>
      </c>
      <c r="AX8" t="s">
        <v>343</v>
      </c>
      <c r="AY8" t="s">
        <v>50</v>
      </c>
    </row>
    <row r="9" spans="1:51" x14ac:dyDescent="0.25">
      <c r="A9">
        <v>17</v>
      </c>
      <c r="B9" t="s">
        <v>51</v>
      </c>
      <c r="C9">
        <v>1</v>
      </c>
      <c r="D9" t="s">
        <v>8</v>
      </c>
      <c r="E9">
        <v>910619056</v>
      </c>
      <c r="F9" t="s">
        <v>52</v>
      </c>
      <c r="G9" t="s">
        <v>51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11</v>
      </c>
      <c r="N9" t="s">
        <v>10</v>
      </c>
      <c r="O9" t="s">
        <v>24</v>
      </c>
      <c r="P9" t="s">
        <v>10</v>
      </c>
      <c r="Q9" t="s">
        <v>10</v>
      </c>
      <c r="R9" t="s">
        <v>10</v>
      </c>
      <c r="S9" t="s">
        <v>23</v>
      </c>
      <c r="T9" t="s">
        <v>24</v>
      </c>
      <c r="U9" t="s">
        <v>10</v>
      </c>
      <c r="V9" t="s">
        <v>10</v>
      </c>
      <c r="W9" t="s">
        <v>10</v>
      </c>
      <c r="X9" t="s">
        <v>10</v>
      </c>
      <c r="Y9" t="s">
        <v>11</v>
      </c>
      <c r="Z9" t="s">
        <v>24</v>
      </c>
      <c r="AA9" t="s">
        <v>13</v>
      </c>
      <c r="AB9" t="s">
        <v>13</v>
      </c>
      <c r="AC9" t="s">
        <v>25</v>
      </c>
      <c r="AD9" t="s">
        <v>13</v>
      </c>
      <c r="AE9" t="s">
        <v>12</v>
      </c>
      <c r="AF9" t="s">
        <v>13</v>
      </c>
      <c r="AG9" t="s">
        <v>301</v>
      </c>
      <c r="AH9" t="s">
        <v>302</v>
      </c>
      <c r="AI9" t="s">
        <v>300</v>
      </c>
      <c r="AJ9" t="s">
        <v>320</v>
      </c>
      <c r="AK9" t="s">
        <v>303</v>
      </c>
      <c r="AL9" t="s">
        <v>321</v>
      </c>
      <c r="AM9" t="s">
        <v>14</v>
      </c>
      <c r="AN9" t="s">
        <v>15</v>
      </c>
      <c r="AO9" t="s">
        <v>15</v>
      </c>
      <c r="AP9" t="s">
        <v>15</v>
      </c>
      <c r="AQ9">
        <v>2012</v>
      </c>
      <c r="AR9" t="s">
        <v>26</v>
      </c>
      <c r="AS9" t="s">
        <v>17</v>
      </c>
      <c r="AT9" t="s">
        <v>17</v>
      </c>
      <c r="AU9" t="s">
        <v>49</v>
      </c>
      <c r="AV9" t="s">
        <v>338</v>
      </c>
      <c r="AW9" t="s">
        <v>53</v>
      </c>
      <c r="AX9" t="s">
        <v>340</v>
      </c>
      <c r="AY9" t="s">
        <v>54</v>
      </c>
    </row>
    <row r="10" spans="1:51" x14ac:dyDescent="0.25">
      <c r="A10">
        <v>20</v>
      </c>
      <c r="B10" t="s">
        <v>55</v>
      </c>
      <c r="C10">
        <v>1</v>
      </c>
      <c r="D10" t="s">
        <v>8</v>
      </c>
      <c r="E10">
        <v>507280335</v>
      </c>
      <c r="F10" t="s">
        <v>56</v>
      </c>
      <c r="G10" t="s">
        <v>55</v>
      </c>
      <c r="H10" t="s">
        <v>23</v>
      </c>
      <c r="I10" t="s">
        <v>10</v>
      </c>
      <c r="J10" t="s">
        <v>10</v>
      </c>
      <c r="K10" t="s">
        <v>24</v>
      </c>
      <c r="L10" t="s">
        <v>11</v>
      </c>
      <c r="M10" t="s">
        <v>10</v>
      </c>
      <c r="N10" t="s">
        <v>11</v>
      </c>
      <c r="O10" t="s">
        <v>24</v>
      </c>
      <c r="P10" t="s">
        <v>11</v>
      </c>
      <c r="Q10" t="s">
        <v>24</v>
      </c>
      <c r="R10" t="s">
        <v>10</v>
      </c>
      <c r="S10" t="s">
        <v>10</v>
      </c>
      <c r="T10" t="s">
        <v>23</v>
      </c>
      <c r="U10" t="s">
        <v>10</v>
      </c>
      <c r="V10" t="s">
        <v>10</v>
      </c>
      <c r="W10" t="s">
        <v>23</v>
      </c>
      <c r="X10" t="s">
        <v>24</v>
      </c>
      <c r="Y10" t="s">
        <v>11</v>
      </c>
      <c r="Z10" t="s">
        <v>24</v>
      </c>
      <c r="AA10" t="s">
        <v>12</v>
      </c>
      <c r="AB10" t="s">
        <v>12</v>
      </c>
      <c r="AC10" t="s">
        <v>12</v>
      </c>
      <c r="AD10" t="s">
        <v>12</v>
      </c>
      <c r="AE10" t="s">
        <v>12</v>
      </c>
      <c r="AF10" t="s">
        <v>12</v>
      </c>
      <c r="AG10" t="s">
        <v>321</v>
      </c>
      <c r="AH10" t="s">
        <v>303</v>
      </c>
      <c r="AI10" t="s">
        <v>301</v>
      </c>
      <c r="AJ10" t="s">
        <v>320</v>
      </c>
      <c r="AK10" t="s">
        <v>300</v>
      </c>
      <c r="AL10" t="s">
        <v>302</v>
      </c>
      <c r="AM10" t="s">
        <v>14</v>
      </c>
      <c r="AN10" t="s">
        <v>15</v>
      </c>
      <c r="AO10" t="s">
        <v>15</v>
      </c>
      <c r="AP10" t="s">
        <v>15</v>
      </c>
      <c r="AQ10">
        <v>2011</v>
      </c>
      <c r="AR10" t="s">
        <v>26</v>
      </c>
      <c r="AS10" t="s">
        <v>17</v>
      </c>
      <c r="AT10" t="s">
        <v>17</v>
      </c>
      <c r="AU10" t="s">
        <v>33</v>
      </c>
      <c r="AV10" t="s">
        <v>337</v>
      </c>
      <c r="AW10" t="s">
        <v>57</v>
      </c>
      <c r="AX10" t="s">
        <v>340</v>
      </c>
    </row>
    <row r="11" spans="1:51" x14ac:dyDescent="0.25">
      <c r="A11">
        <v>21</v>
      </c>
      <c r="B11" t="s">
        <v>58</v>
      </c>
      <c r="C11">
        <v>1</v>
      </c>
      <c r="D11" t="s">
        <v>8</v>
      </c>
      <c r="E11">
        <v>1557680002</v>
      </c>
      <c r="F11" t="s">
        <v>59</v>
      </c>
      <c r="G11" t="s">
        <v>58</v>
      </c>
      <c r="H11" t="s">
        <v>23</v>
      </c>
      <c r="I11" t="s">
        <v>23</v>
      </c>
      <c r="J11" t="s">
        <v>10</v>
      </c>
      <c r="K11" t="s">
        <v>24</v>
      </c>
      <c r="L11" t="s">
        <v>10</v>
      </c>
      <c r="M11" t="s">
        <v>23</v>
      </c>
      <c r="N11" t="s">
        <v>11</v>
      </c>
      <c r="O11" t="s">
        <v>10</v>
      </c>
      <c r="P11" t="s">
        <v>24</v>
      </c>
      <c r="Q11" t="s">
        <v>24</v>
      </c>
      <c r="R11" t="s">
        <v>11</v>
      </c>
      <c r="S11" t="s">
        <v>10</v>
      </c>
      <c r="T11" t="s">
        <v>23</v>
      </c>
      <c r="U11" t="s">
        <v>24</v>
      </c>
      <c r="V11" t="s">
        <v>24</v>
      </c>
      <c r="W11" t="s">
        <v>23</v>
      </c>
      <c r="X11" t="s">
        <v>10</v>
      </c>
      <c r="Y11" t="s">
        <v>11</v>
      </c>
      <c r="Z11" t="s">
        <v>10</v>
      </c>
      <c r="AA11" t="s">
        <v>12</v>
      </c>
      <c r="AB11" t="s">
        <v>12</v>
      </c>
      <c r="AC11" t="s">
        <v>13</v>
      </c>
      <c r="AD11" t="s">
        <v>13</v>
      </c>
      <c r="AE11" t="s">
        <v>13</v>
      </c>
      <c r="AF11" t="s">
        <v>13</v>
      </c>
      <c r="AG11" t="s">
        <v>303</v>
      </c>
      <c r="AH11" t="s">
        <v>320</v>
      </c>
      <c r="AI11" t="s">
        <v>300</v>
      </c>
      <c r="AJ11" t="s">
        <v>301</v>
      </c>
      <c r="AK11" t="s">
        <v>302</v>
      </c>
      <c r="AL11" t="s">
        <v>321</v>
      </c>
      <c r="AM11" t="s">
        <v>15</v>
      </c>
      <c r="AN11" t="s">
        <v>14</v>
      </c>
      <c r="AO11" t="s">
        <v>15</v>
      </c>
      <c r="AP11" t="s">
        <v>15</v>
      </c>
      <c r="AQ11">
        <v>2009</v>
      </c>
      <c r="AR11" t="s">
        <v>16</v>
      </c>
      <c r="AS11" t="s">
        <v>32</v>
      </c>
      <c r="AT11" t="s">
        <v>345</v>
      </c>
      <c r="AU11" t="s">
        <v>60</v>
      </c>
      <c r="AV11" t="s">
        <v>347</v>
      </c>
      <c r="AW11" t="s">
        <v>61</v>
      </c>
      <c r="AX11" t="s">
        <v>343</v>
      </c>
    </row>
    <row r="12" spans="1:51" x14ac:dyDescent="0.25">
      <c r="A12">
        <v>22</v>
      </c>
      <c r="B12" t="s">
        <v>62</v>
      </c>
      <c r="C12">
        <v>1</v>
      </c>
      <c r="D12" t="s">
        <v>8</v>
      </c>
      <c r="E12">
        <v>777467831</v>
      </c>
      <c r="F12" t="s">
        <v>63</v>
      </c>
      <c r="G12" t="s">
        <v>62</v>
      </c>
      <c r="H12" t="s">
        <v>23</v>
      </c>
      <c r="I12" t="s">
        <v>23</v>
      </c>
      <c r="J12" t="s">
        <v>10</v>
      </c>
      <c r="K12" t="s">
        <v>23</v>
      </c>
      <c r="L12" t="s">
        <v>10</v>
      </c>
      <c r="M12" t="s">
        <v>23</v>
      </c>
      <c r="N12" t="s">
        <v>11</v>
      </c>
      <c r="O12" t="s">
        <v>23</v>
      </c>
      <c r="P12" t="s">
        <v>23</v>
      </c>
      <c r="Q12" t="s">
        <v>24</v>
      </c>
      <c r="R12" t="s">
        <v>23</v>
      </c>
      <c r="S12" t="s">
        <v>10</v>
      </c>
      <c r="T12" t="s">
        <v>23</v>
      </c>
      <c r="U12" t="s">
        <v>10</v>
      </c>
      <c r="V12" t="s">
        <v>23</v>
      </c>
      <c r="W12" t="s">
        <v>23</v>
      </c>
      <c r="X12" t="s">
        <v>23</v>
      </c>
      <c r="Y12" t="s">
        <v>11</v>
      </c>
      <c r="Z12" t="s">
        <v>23</v>
      </c>
      <c r="AA12" t="s">
        <v>12</v>
      </c>
      <c r="AB12" t="s">
        <v>12</v>
      </c>
      <c r="AC12" t="s">
        <v>12</v>
      </c>
      <c r="AD12" t="s">
        <v>13</v>
      </c>
      <c r="AE12" t="s">
        <v>12</v>
      </c>
      <c r="AF12" t="s">
        <v>64</v>
      </c>
      <c r="AG12" t="s">
        <v>303</v>
      </c>
      <c r="AH12" t="s">
        <v>321</v>
      </c>
      <c r="AI12" t="s">
        <v>301</v>
      </c>
      <c r="AJ12" t="s">
        <v>300</v>
      </c>
      <c r="AK12" t="s">
        <v>302</v>
      </c>
      <c r="AL12" t="s">
        <v>320</v>
      </c>
      <c r="AM12" t="s">
        <v>14</v>
      </c>
      <c r="AN12" t="s">
        <v>15</v>
      </c>
      <c r="AO12" t="s">
        <v>15</v>
      </c>
      <c r="AP12" t="s">
        <v>15</v>
      </c>
      <c r="AQ12">
        <v>2012</v>
      </c>
      <c r="AR12" t="s">
        <v>26</v>
      </c>
      <c r="AS12" t="s">
        <v>17</v>
      </c>
      <c r="AT12" t="s">
        <v>17</v>
      </c>
      <c r="AU12" t="s">
        <v>46</v>
      </c>
      <c r="AV12" t="s">
        <v>337</v>
      </c>
      <c r="AW12" t="s">
        <v>57</v>
      </c>
      <c r="AX12" t="s">
        <v>340</v>
      </c>
      <c r="AY12" t="s">
        <v>65</v>
      </c>
    </row>
    <row r="13" spans="1:51" x14ac:dyDescent="0.25">
      <c r="A13">
        <v>23</v>
      </c>
      <c r="B13" t="s">
        <v>66</v>
      </c>
      <c r="C13">
        <v>1</v>
      </c>
      <c r="D13" t="s">
        <v>8</v>
      </c>
      <c r="E13">
        <v>1023723374</v>
      </c>
      <c r="F13" t="s">
        <v>62</v>
      </c>
      <c r="G13" t="s">
        <v>66</v>
      </c>
      <c r="H13" t="s">
        <v>23</v>
      </c>
      <c r="I13" t="s">
        <v>10</v>
      </c>
      <c r="J13" t="s">
        <v>11</v>
      </c>
      <c r="K13" t="s">
        <v>10</v>
      </c>
      <c r="L13" t="s">
        <v>11</v>
      </c>
      <c r="M13" t="s">
        <v>11</v>
      </c>
      <c r="N13" t="s">
        <v>10</v>
      </c>
      <c r="O13" t="s">
        <v>11</v>
      </c>
      <c r="P13" t="s">
        <v>10</v>
      </c>
      <c r="Q13" t="s">
        <v>10</v>
      </c>
      <c r="R13" t="s">
        <v>11</v>
      </c>
      <c r="S13" t="s">
        <v>10</v>
      </c>
      <c r="T13" t="s">
        <v>10</v>
      </c>
      <c r="U13" t="s">
        <v>10</v>
      </c>
      <c r="V13" t="s">
        <v>11</v>
      </c>
      <c r="W13" t="s">
        <v>10</v>
      </c>
      <c r="X13" t="s">
        <v>10</v>
      </c>
      <c r="Y13" t="s">
        <v>11</v>
      </c>
      <c r="Z13" t="s">
        <v>24</v>
      </c>
      <c r="AA13" t="s">
        <v>13</v>
      </c>
      <c r="AB13" t="s">
        <v>12</v>
      </c>
      <c r="AC13" t="s">
        <v>12</v>
      </c>
      <c r="AD13" t="s">
        <v>13</v>
      </c>
      <c r="AE13" t="s">
        <v>12</v>
      </c>
      <c r="AF13" t="s">
        <v>64</v>
      </c>
      <c r="AG13" t="s">
        <v>301</v>
      </c>
      <c r="AH13" t="s">
        <v>303</v>
      </c>
      <c r="AI13" t="s">
        <v>302</v>
      </c>
      <c r="AJ13" t="s">
        <v>300</v>
      </c>
      <c r="AK13" t="s">
        <v>321</v>
      </c>
      <c r="AL13" t="s">
        <v>320</v>
      </c>
      <c r="AM13" t="s">
        <v>14</v>
      </c>
      <c r="AN13" t="s">
        <v>15</v>
      </c>
      <c r="AO13" t="s">
        <v>15</v>
      </c>
      <c r="AP13" t="s">
        <v>15</v>
      </c>
      <c r="AQ13">
        <v>2012</v>
      </c>
      <c r="AR13" t="s">
        <v>26</v>
      </c>
      <c r="AS13" t="s">
        <v>17</v>
      </c>
      <c r="AT13" t="s">
        <v>17</v>
      </c>
      <c r="AU13" t="s">
        <v>18</v>
      </c>
      <c r="AV13" t="s">
        <v>347</v>
      </c>
      <c r="AW13" t="s">
        <v>53</v>
      </c>
      <c r="AX13" t="s">
        <v>340</v>
      </c>
    </row>
    <row r="14" spans="1:51" x14ac:dyDescent="0.25">
      <c r="A14">
        <v>24</v>
      </c>
      <c r="B14" t="s">
        <v>67</v>
      </c>
      <c r="C14">
        <v>1</v>
      </c>
      <c r="D14" t="s">
        <v>8</v>
      </c>
      <c r="E14">
        <v>1567983589</v>
      </c>
      <c r="F14" t="s">
        <v>68</v>
      </c>
      <c r="G14" t="s">
        <v>67</v>
      </c>
      <c r="H14" t="s">
        <v>10</v>
      </c>
      <c r="I14" t="s">
        <v>11</v>
      </c>
      <c r="J14" t="s">
        <v>10</v>
      </c>
      <c r="K14" t="s">
        <v>10</v>
      </c>
      <c r="L14" t="s">
        <v>10</v>
      </c>
      <c r="M14" t="s">
        <v>10</v>
      </c>
      <c r="N14" t="s">
        <v>11</v>
      </c>
      <c r="O14" t="s">
        <v>10</v>
      </c>
      <c r="P14" t="s">
        <v>10</v>
      </c>
      <c r="Q14" t="s">
        <v>11</v>
      </c>
      <c r="R14" t="s">
        <v>24</v>
      </c>
      <c r="S14" t="s">
        <v>10</v>
      </c>
      <c r="T14" t="s">
        <v>11</v>
      </c>
      <c r="U14" t="s">
        <v>10</v>
      </c>
      <c r="V14" t="s">
        <v>11</v>
      </c>
      <c r="W14" t="s">
        <v>10</v>
      </c>
      <c r="X14" t="s">
        <v>10</v>
      </c>
      <c r="Y14" t="s">
        <v>11</v>
      </c>
      <c r="Z14" t="s">
        <v>24</v>
      </c>
      <c r="AA14" t="s">
        <v>12</v>
      </c>
      <c r="AB14" t="s">
        <v>13</v>
      </c>
      <c r="AC14" t="s">
        <v>13</v>
      </c>
      <c r="AD14" t="s">
        <v>13</v>
      </c>
      <c r="AE14" t="s">
        <v>12</v>
      </c>
      <c r="AF14" t="s">
        <v>13</v>
      </c>
      <c r="AG14" t="s">
        <v>302</v>
      </c>
      <c r="AH14" t="s">
        <v>300</v>
      </c>
      <c r="AI14" t="s">
        <v>303</v>
      </c>
      <c r="AJ14" t="s">
        <v>301</v>
      </c>
      <c r="AK14" t="s">
        <v>320</v>
      </c>
      <c r="AL14" t="s">
        <v>321</v>
      </c>
      <c r="AM14" t="s">
        <v>14</v>
      </c>
      <c r="AN14" t="s">
        <v>15</v>
      </c>
      <c r="AO14" t="s">
        <v>15</v>
      </c>
      <c r="AP14" t="s">
        <v>15</v>
      </c>
      <c r="AQ14">
        <v>2012</v>
      </c>
      <c r="AR14" t="s">
        <v>26</v>
      </c>
      <c r="AS14" t="s">
        <v>17</v>
      </c>
      <c r="AT14" t="s">
        <v>17</v>
      </c>
      <c r="AU14" t="s">
        <v>39</v>
      </c>
      <c r="AV14" t="s">
        <v>338</v>
      </c>
      <c r="AW14" t="s">
        <v>69</v>
      </c>
      <c r="AX14" t="s">
        <v>343</v>
      </c>
    </row>
    <row r="15" spans="1:51" x14ac:dyDescent="0.25">
      <c r="A15">
        <v>25</v>
      </c>
      <c r="B15" t="s">
        <v>70</v>
      </c>
      <c r="C15">
        <v>1</v>
      </c>
      <c r="D15" t="s">
        <v>8</v>
      </c>
      <c r="E15">
        <v>1286779410</v>
      </c>
      <c r="F15" t="s">
        <v>71</v>
      </c>
      <c r="G15" t="s">
        <v>70</v>
      </c>
      <c r="H15" t="s">
        <v>10</v>
      </c>
      <c r="I15" t="s">
        <v>11</v>
      </c>
      <c r="J15" t="s">
        <v>11</v>
      </c>
      <c r="K15" t="s">
        <v>11</v>
      </c>
      <c r="L15" t="s">
        <v>23</v>
      </c>
      <c r="M15" t="s">
        <v>11</v>
      </c>
      <c r="N15" t="s">
        <v>11</v>
      </c>
      <c r="O15" t="s">
        <v>24</v>
      </c>
      <c r="P15" t="s">
        <v>11</v>
      </c>
      <c r="Q15" t="s">
        <v>11</v>
      </c>
      <c r="R15" t="s">
        <v>11</v>
      </c>
      <c r="S15" t="s">
        <v>10</v>
      </c>
      <c r="T15" t="s">
        <v>11</v>
      </c>
      <c r="U15" t="s">
        <v>11</v>
      </c>
      <c r="V15" t="s">
        <v>11</v>
      </c>
      <c r="W15" t="s">
        <v>11</v>
      </c>
      <c r="X15" t="s">
        <v>10</v>
      </c>
      <c r="Y15" t="s">
        <v>11</v>
      </c>
      <c r="Z15" t="s">
        <v>10</v>
      </c>
      <c r="AA15" t="s">
        <v>12</v>
      </c>
      <c r="AB15" t="s">
        <v>25</v>
      </c>
      <c r="AC15" t="s">
        <v>13</v>
      </c>
      <c r="AD15" t="s">
        <v>13</v>
      </c>
      <c r="AE15" t="s">
        <v>12</v>
      </c>
      <c r="AF15" t="s">
        <v>12</v>
      </c>
      <c r="AG15" t="s">
        <v>320</v>
      </c>
      <c r="AH15" t="s">
        <v>302</v>
      </c>
      <c r="AI15" t="s">
        <v>301</v>
      </c>
      <c r="AJ15" t="s">
        <v>321</v>
      </c>
      <c r="AK15" t="s">
        <v>300</v>
      </c>
      <c r="AL15" t="s">
        <v>303</v>
      </c>
      <c r="AM15" t="s">
        <v>14</v>
      </c>
      <c r="AN15" t="s">
        <v>15</v>
      </c>
      <c r="AO15" t="s">
        <v>15</v>
      </c>
      <c r="AP15" t="s">
        <v>15</v>
      </c>
      <c r="AQ15">
        <v>2012</v>
      </c>
      <c r="AR15" t="s">
        <v>26</v>
      </c>
      <c r="AS15" t="s">
        <v>32</v>
      </c>
      <c r="AT15" t="s">
        <v>345</v>
      </c>
      <c r="AU15" t="s">
        <v>49</v>
      </c>
      <c r="AV15" t="s">
        <v>338</v>
      </c>
      <c r="AW15" t="s">
        <v>53</v>
      </c>
      <c r="AX15" t="s">
        <v>340</v>
      </c>
      <c r="AY15" t="s">
        <v>72</v>
      </c>
    </row>
    <row r="16" spans="1:51" x14ac:dyDescent="0.25">
      <c r="A16">
        <v>26</v>
      </c>
      <c r="B16" t="s">
        <v>73</v>
      </c>
      <c r="C16">
        <v>1</v>
      </c>
      <c r="D16" t="s">
        <v>8</v>
      </c>
      <c r="E16">
        <v>2010849285</v>
      </c>
      <c r="F16" t="s">
        <v>74</v>
      </c>
      <c r="G16" t="s">
        <v>73</v>
      </c>
      <c r="H16" t="s">
        <v>11</v>
      </c>
      <c r="I16" t="s">
        <v>10</v>
      </c>
      <c r="J16" t="s">
        <v>11</v>
      </c>
      <c r="K16" t="s">
        <v>10</v>
      </c>
      <c r="L16" t="s">
        <v>23</v>
      </c>
      <c r="M16" t="s">
        <v>24</v>
      </c>
      <c r="N16" t="s">
        <v>10</v>
      </c>
      <c r="O16" t="s">
        <v>11</v>
      </c>
      <c r="P16" t="s">
        <v>11</v>
      </c>
      <c r="Q16" t="s">
        <v>10</v>
      </c>
      <c r="R16" t="s">
        <v>11</v>
      </c>
      <c r="S16" t="s">
        <v>23</v>
      </c>
      <c r="T16" t="s">
        <v>10</v>
      </c>
      <c r="U16" t="s">
        <v>11</v>
      </c>
      <c r="V16" t="s">
        <v>10</v>
      </c>
      <c r="W16" t="s">
        <v>11</v>
      </c>
      <c r="X16" t="s">
        <v>11</v>
      </c>
      <c r="Y16" t="s">
        <v>24</v>
      </c>
      <c r="Z16" t="s">
        <v>23</v>
      </c>
      <c r="AA16" t="s">
        <v>12</v>
      </c>
      <c r="AB16" t="s">
        <v>13</v>
      </c>
      <c r="AC16" t="s">
        <v>13</v>
      </c>
      <c r="AD16" t="s">
        <v>12</v>
      </c>
      <c r="AE16" t="s">
        <v>12</v>
      </c>
      <c r="AF16" t="s">
        <v>12</v>
      </c>
      <c r="AG16" t="s">
        <v>301</v>
      </c>
      <c r="AH16" t="s">
        <v>302</v>
      </c>
      <c r="AI16" t="s">
        <v>303</v>
      </c>
      <c r="AJ16" t="s">
        <v>321</v>
      </c>
      <c r="AK16" t="s">
        <v>320</v>
      </c>
      <c r="AL16" t="s">
        <v>300</v>
      </c>
      <c r="AM16" t="s">
        <v>14</v>
      </c>
      <c r="AN16" t="s">
        <v>15</v>
      </c>
      <c r="AO16" t="s">
        <v>15</v>
      </c>
      <c r="AP16" t="s">
        <v>15</v>
      </c>
      <c r="AQ16">
        <v>2012</v>
      </c>
      <c r="AR16" t="s">
        <v>26</v>
      </c>
      <c r="AS16" t="s">
        <v>32</v>
      </c>
      <c r="AT16" t="s">
        <v>345</v>
      </c>
      <c r="AU16" t="s">
        <v>46</v>
      </c>
      <c r="AV16" t="s">
        <v>337</v>
      </c>
      <c r="AW16" t="s">
        <v>75</v>
      </c>
      <c r="AX16" t="s">
        <v>343</v>
      </c>
    </row>
    <row r="17" spans="1:51" x14ac:dyDescent="0.25">
      <c r="A17">
        <v>27</v>
      </c>
      <c r="B17" t="s">
        <v>76</v>
      </c>
      <c r="C17">
        <v>1</v>
      </c>
      <c r="D17" t="s">
        <v>8</v>
      </c>
      <c r="E17">
        <v>2074870402</v>
      </c>
      <c r="F17" t="s">
        <v>77</v>
      </c>
      <c r="G17" t="s">
        <v>76</v>
      </c>
      <c r="H17" t="s">
        <v>10</v>
      </c>
      <c r="I17" t="s">
        <v>24</v>
      </c>
      <c r="J17" t="s">
        <v>24</v>
      </c>
      <c r="K17" t="s">
        <v>23</v>
      </c>
      <c r="L17" t="s">
        <v>24</v>
      </c>
      <c r="M17" t="s">
        <v>11</v>
      </c>
      <c r="N17" t="s">
        <v>11</v>
      </c>
      <c r="O17" t="s">
        <v>23</v>
      </c>
      <c r="P17" t="s">
        <v>10</v>
      </c>
      <c r="Q17" t="s">
        <v>10</v>
      </c>
      <c r="R17" t="s">
        <v>10</v>
      </c>
      <c r="S17" t="s">
        <v>11</v>
      </c>
      <c r="T17" t="s">
        <v>11</v>
      </c>
      <c r="U17" t="s">
        <v>23</v>
      </c>
      <c r="V17" t="s">
        <v>24</v>
      </c>
      <c r="W17" t="s">
        <v>24</v>
      </c>
      <c r="X17" t="s">
        <v>11</v>
      </c>
      <c r="Y17" t="s">
        <v>11</v>
      </c>
      <c r="Z17" t="s">
        <v>23</v>
      </c>
      <c r="AA17" t="s">
        <v>12</v>
      </c>
      <c r="AB17" t="s">
        <v>12</v>
      </c>
      <c r="AC17" t="s">
        <v>13</v>
      </c>
      <c r="AD17" t="s">
        <v>12</v>
      </c>
      <c r="AE17" t="s">
        <v>12</v>
      </c>
      <c r="AF17" t="s">
        <v>25</v>
      </c>
      <c r="AG17" t="s">
        <v>300</v>
      </c>
      <c r="AH17" t="s">
        <v>303</v>
      </c>
      <c r="AI17" t="s">
        <v>320</v>
      </c>
      <c r="AJ17" t="s">
        <v>321</v>
      </c>
      <c r="AK17" t="s">
        <v>302</v>
      </c>
      <c r="AL17" t="s">
        <v>301</v>
      </c>
      <c r="AM17" t="s">
        <v>14</v>
      </c>
      <c r="AN17" t="s">
        <v>15</v>
      </c>
      <c r="AO17" t="s">
        <v>15</v>
      </c>
      <c r="AP17" t="s">
        <v>15</v>
      </c>
      <c r="AQ17">
        <v>2009</v>
      </c>
      <c r="AR17" t="s">
        <v>26</v>
      </c>
      <c r="AS17" t="s">
        <v>27</v>
      </c>
      <c r="AT17" t="s">
        <v>345</v>
      </c>
      <c r="AU17" t="s">
        <v>33</v>
      </c>
      <c r="AV17" t="s">
        <v>337</v>
      </c>
      <c r="AW17" t="s">
        <v>78</v>
      </c>
      <c r="AX17" t="s">
        <v>340</v>
      </c>
    </row>
    <row r="18" spans="1:51" x14ac:dyDescent="0.25">
      <c r="A18">
        <v>29</v>
      </c>
      <c r="B18" t="s">
        <v>79</v>
      </c>
      <c r="C18">
        <v>1</v>
      </c>
      <c r="D18" t="s">
        <v>8</v>
      </c>
      <c r="E18">
        <v>2018279048</v>
      </c>
      <c r="F18" t="s">
        <v>80</v>
      </c>
      <c r="G18" t="s">
        <v>79</v>
      </c>
      <c r="H18" t="s">
        <v>10</v>
      </c>
      <c r="I18" t="s">
        <v>10</v>
      </c>
      <c r="J18" t="s">
        <v>23</v>
      </c>
      <c r="K18" t="s">
        <v>10</v>
      </c>
      <c r="L18" t="s">
        <v>11</v>
      </c>
      <c r="M18" t="s">
        <v>10</v>
      </c>
      <c r="N18" t="s">
        <v>11</v>
      </c>
      <c r="O18" t="s">
        <v>11</v>
      </c>
      <c r="P18" t="s">
        <v>23</v>
      </c>
      <c r="Q18" t="s">
        <v>10</v>
      </c>
      <c r="R18" t="s">
        <v>24</v>
      </c>
      <c r="S18" t="s">
        <v>10</v>
      </c>
      <c r="T18" t="s">
        <v>11</v>
      </c>
      <c r="U18" t="s">
        <v>10</v>
      </c>
      <c r="V18" t="s">
        <v>10</v>
      </c>
      <c r="W18" t="s">
        <v>10</v>
      </c>
      <c r="X18" t="s">
        <v>24</v>
      </c>
      <c r="Y18" t="s">
        <v>24</v>
      </c>
      <c r="Z18" t="s">
        <v>10</v>
      </c>
      <c r="AA18" t="s">
        <v>12</v>
      </c>
      <c r="AB18" t="s">
        <v>13</v>
      </c>
      <c r="AC18" t="s">
        <v>13</v>
      </c>
      <c r="AD18" t="s">
        <v>25</v>
      </c>
      <c r="AE18" t="s">
        <v>13</v>
      </c>
      <c r="AF18" t="s">
        <v>13</v>
      </c>
      <c r="AG18" t="s">
        <v>320</v>
      </c>
      <c r="AH18" t="s">
        <v>303</v>
      </c>
      <c r="AI18" t="s">
        <v>321</v>
      </c>
      <c r="AJ18" t="s">
        <v>300</v>
      </c>
      <c r="AK18" t="s">
        <v>302</v>
      </c>
      <c r="AL18" t="s">
        <v>301</v>
      </c>
      <c r="AM18" t="s">
        <v>14</v>
      </c>
      <c r="AN18" t="s">
        <v>15</v>
      </c>
      <c r="AO18" t="s">
        <v>14</v>
      </c>
      <c r="AP18" t="s">
        <v>15</v>
      </c>
      <c r="AQ18">
        <v>2014</v>
      </c>
      <c r="AR18" t="s">
        <v>26</v>
      </c>
      <c r="AS18" t="s">
        <v>32</v>
      </c>
      <c r="AT18" t="s">
        <v>345</v>
      </c>
      <c r="AU18" t="s">
        <v>39</v>
      </c>
      <c r="AV18" t="s">
        <v>338</v>
      </c>
      <c r="AW18" t="s">
        <v>34</v>
      </c>
      <c r="AX18" t="s">
        <v>341</v>
      </c>
      <c r="AY18" t="s">
        <v>81</v>
      </c>
    </row>
    <row r="19" spans="1:51" x14ac:dyDescent="0.25">
      <c r="A19">
        <v>33</v>
      </c>
      <c r="B19" t="s">
        <v>82</v>
      </c>
      <c r="C19">
        <v>1</v>
      </c>
      <c r="D19" t="s">
        <v>8</v>
      </c>
      <c r="E19">
        <v>2107062369</v>
      </c>
      <c r="F19" t="s">
        <v>83</v>
      </c>
      <c r="G19" t="s">
        <v>82</v>
      </c>
      <c r="H19" t="s">
        <v>10</v>
      </c>
      <c r="I19" t="s">
        <v>24</v>
      </c>
      <c r="J19" t="s">
        <v>24</v>
      </c>
      <c r="K19" t="s">
        <v>11</v>
      </c>
      <c r="L19" t="s">
        <v>10</v>
      </c>
      <c r="M19" t="s">
        <v>11</v>
      </c>
      <c r="N19" t="s">
        <v>11</v>
      </c>
      <c r="O19" t="s">
        <v>24</v>
      </c>
      <c r="P19" t="s">
        <v>10</v>
      </c>
      <c r="Q19" t="s">
        <v>11</v>
      </c>
      <c r="R19" t="s">
        <v>24</v>
      </c>
      <c r="S19" t="s">
        <v>23</v>
      </c>
      <c r="T19" t="s">
        <v>24</v>
      </c>
      <c r="U19" t="s">
        <v>10</v>
      </c>
      <c r="V19" t="s">
        <v>11</v>
      </c>
      <c r="W19" t="s">
        <v>24</v>
      </c>
      <c r="X19" t="s">
        <v>10</v>
      </c>
      <c r="Y19" t="s">
        <v>11</v>
      </c>
      <c r="Z19" t="s">
        <v>24</v>
      </c>
      <c r="AA19" t="s">
        <v>12</v>
      </c>
      <c r="AB19" t="s">
        <v>13</v>
      </c>
      <c r="AC19" t="s">
        <v>13</v>
      </c>
      <c r="AD19" t="s">
        <v>25</v>
      </c>
      <c r="AE19" t="s">
        <v>12</v>
      </c>
      <c r="AF19" t="s">
        <v>64</v>
      </c>
      <c r="AG19" t="s">
        <v>301</v>
      </c>
      <c r="AH19" t="s">
        <v>302</v>
      </c>
      <c r="AI19" t="s">
        <v>320</v>
      </c>
      <c r="AJ19" t="s">
        <v>300</v>
      </c>
      <c r="AK19" t="s">
        <v>303</v>
      </c>
      <c r="AL19" t="s">
        <v>321</v>
      </c>
      <c r="AM19" t="s">
        <v>14</v>
      </c>
      <c r="AN19" t="s">
        <v>15</v>
      </c>
      <c r="AO19" t="s">
        <v>15</v>
      </c>
      <c r="AP19" t="s">
        <v>15</v>
      </c>
      <c r="AQ19">
        <v>2013</v>
      </c>
      <c r="AR19" t="s">
        <v>26</v>
      </c>
      <c r="AS19" t="s">
        <v>17</v>
      </c>
      <c r="AT19" t="s">
        <v>17</v>
      </c>
      <c r="AU19" t="s">
        <v>46</v>
      </c>
      <c r="AV19" t="s">
        <v>337</v>
      </c>
      <c r="AW19" t="s">
        <v>57</v>
      </c>
      <c r="AX19" t="s">
        <v>340</v>
      </c>
    </row>
    <row r="20" spans="1:51" x14ac:dyDescent="0.25">
      <c r="A20">
        <v>36</v>
      </c>
      <c r="B20" t="s">
        <v>84</v>
      </c>
      <c r="C20">
        <v>1</v>
      </c>
      <c r="D20" t="s">
        <v>8</v>
      </c>
      <c r="E20">
        <v>955301947</v>
      </c>
      <c r="F20" t="s">
        <v>85</v>
      </c>
      <c r="G20" t="s">
        <v>84</v>
      </c>
      <c r="H20" t="s">
        <v>10</v>
      </c>
      <c r="I20" t="s">
        <v>10</v>
      </c>
      <c r="J20" t="s">
        <v>11</v>
      </c>
      <c r="K20" t="s">
        <v>11</v>
      </c>
      <c r="L20" t="s">
        <v>23</v>
      </c>
      <c r="M20" t="s">
        <v>11</v>
      </c>
      <c r="N20" t="s">
        <v>11</v>
      </c>
      <c r="O20" t="s">
        <v>24</v>
      </c>
      <c r="P20" t="s">
        <v>11</v>
      </c>
      <c r="Q20" t="s">
        <v>10</v>
      </c>
      <c r="R20" t="s">
        <v>24</v>
      </c>
      <c r="S20" t="s">
        <v>11</v>
      </c>
      <c r="T20" t="s">
        <v>23</v>
      </c>
      <c r="U20" t="s">
        <v>11</v>
      </c>
      <c r="V20" t="s">
        <v>24</v>
      </c>
      <c r="W20" t="s">
        <v>23</v>
      </c>
      <c r="X20" t="s">
        <v>11</v>
      </c>
      <c r="Y20" t="s">
        <v>11</v>
      </c>
      <c r="Z20" t="s">
        <v>23</v>
      </c>
      <c r="AA20" t="s">
        <v>12</v>
      </c>
      <c r="AB20" t="s">
        <v>64</v>
      </c>
      <c r="AC20" t="s">
        <v>12</v>
      </c>
      <c r="AD20" t="s">
        <v>12</v>
      </c>
      <c r="AE20" t="s">
        <v>12</v>
      </c>
      <c r="AF20" t="s">
        <v>12</v>
      </c>
      <c r="AG20" t="s">
        <v>300</v>
      </c>
      <c r="AH20" t="s">
        <v>303</v>
      </c>
      <c r="AI20" t="s">
        <v>321</v>
      </c>
      <c r="AJ20" t="s">
        <v>301</v>
      </c>
      <c r="AK20" t="s">
        <v>302</v>
      </c>
      <c r="AL20" t="s">
        <v>320</v>
      </c>
      <c r="AM20" t="s">
        <v>15</v>
      </c>
      <c r="AN20" t="s">
        <v>15</v>
      </c>
      <c r="AO20" t="s">
        <v>14</v>
      </c>
      <c r="AP20" t="s">
        <v>15</v>
      </c>
      <c r="AQ20">
        <v>2013</v>
      </c>
      <c r="AR20" t="s">
        <v>26</v>
      </c>
      <c r="AS20" t="s">
        <v>27</v>
      </c>
      <c r="AT20" t="s">
        <v>345</v>
      </c>
      <c r="AU20" t="s">
        <v>49</v>
      </c>
      <c r="AV20" t="s">
        <v>338</v>
      </c>
      <c r="AW20" t="s">
        <v>86</v>
      </c>
      <c r="AX20" t="s">
        <v>341</v>
      </c>
      <c r="AY20" t="s">
        <v>87</v>
      </c>
    </row>
    <row r="21" spans="1:51" x14ac:dyDescent="0.25">
      <c r="A21">
        <v>37</v>
      </c>
      <c r="B21" t="s">
        <v>88</v>
      </c>
      <c r="C21">
        <v>1</v>
      </c>
      <c r="D21" t="s">
        <v>8</v>
      </c>
      <c r="E21">
        <v>1438599970</v>
      </c>
      <c r="F21" t="s">
        <v>89</v>
      </c>
      <c r="G21" t="s">
        <v>88</v>
      </c>
      <c r="H21" t="s">
        <v>24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11</v>
      </c>
      <c r="O21" t="s">
        <v>11</v>
      </c>
      <c r="P21" t="s">
        <v>10</v>
      </c>
      <c r="Q21" t="s">
        <v>10</v>
      </c>
      <c r="R21" t="s">
        <v>11</v>
      </c>
      <c r="S21" t="s">
        <v>10</v>
      </c>
      <c r="T21" t="s">
        <v>10</v>
      </c>
      <c r="U21" t="s">
        <v>11</v>
      </c>
      <c r="V21" t="s">
        <v>11</v>
      </c>
      <c r="W21" t="s">
        <v>10</v>
      </c>
      <c r="X21" t="s">
        <v>24</v>
      </c>
      <c r="Y21" t="s">
        <v>10</v>
      </c>
      <c r="Z21" t="s">
        <v>11</v>
      </c>
      <c r="AA21" t="s">
        <v>12</v>
      </c>
      <c r="AB21" t="s">
        <v>12</v>
      </c>
      <c r="AC21" t="s">
        <v>12</v>
      </c>
      <c r="AD21" t="s">
        <v>12</v>
      </c>
      <c r="AE21" t="s">
        <v>12</v>
      </c>
      <c r="AF21" t="s">
        <v>12</v>
      </c>
      <c r="AG21" t="s">
        <v>300</v>
      </c>
      <c r="AH21" t="s">
        <v>320</v>
      </c>
      <c r="AI21" t="s">
        <v>301</v>
      </c>
      <c r="AJ21" t="s">
        <v>303</v>
      </c>
      <c r="AK21" t="s">
        <v>302</v>
      </c>
      <c r="AL21" t="s">
        <v>321</v>
      </c>
      <c r="AM21" t="s">
        <v>14</v>
      </c>
      <c r="AN21" t="s">
        <v>15</v>
      </c>
      <c r="AO21" t="s">
        <v>14</v>
      </c>
      <c r="AP21" t="s">
        <v>15</v>
      </c>
      <c r="AQ21">
        <v>2013</v>
      </c>
      <c r="AR21" t="s">
        <v>16</v>
      </c>
      <c r="AS21" t="s">
        <v>27</v>
      </c>
      <c r="AT21" t="s">
        <v>345</v>
      </c>
      <c r="AU21" t="s">
        <v>46</v>
      </c>
      <c r="AV21" t="s">
        <v>337</v>
      </c>
      <c r="AW21" t="s">
        <v>57</v>
      </c>
      <c r="AX21" t="s">
        <v>340</v>
      </c>
      <c r="AY21" t="s">
        <v>90</v>
      </c>
    </row>
    <row r="22" spans="1:51" x14ac:dyDescent="0.25">
      <c r="A22">
        <v>38</v>
      </c>
      <c r="B22" t="s">
        <v>91</v>
      </c>
      <c r="C22">
        <v>1</v>
      </c>
      <c r="D22" t="s">
        <v>8</v>
      </c>
      <c r="E22">
        <v>696291692</v>
      </c>
      <c r="F22" t="s">
        <v>92</v>
      </c>
      <c r="G22" t="s">
        <v>91</v>
      </c>
      <c r="H22" t="s">
        <v>10</v>
      </c>
      <c r="I22" t="s">
        <v>11</v>
      </c>
      <c r="J22" t="s">
        <v>23</v>
      </c>
      <c r="K22" t="s">
        <v>10</v>
      </c>
      <c r="L22" t="s">
        <v>11</v>
      </c>
      <c r="M22" t="s">
        <v>23</v>
      </c>
      <c r="N22" t="s">
        <v>11</v>
      </c>
      <c r="O22" t="s">
        <v>23</v>
      </c>
      <c r="P22" t="s">
        <v>10</v>
      </c>
      <c r="Q22" t="s">
        <v>11</v>
      </c>
      <c r="R22" t="s">
        <v>10</v>
      </c>
      <c r="S22" t="s">
        <v>11</v>
      </c>
      <c r="T22" t="s">
        <v>23</v>
      </c>
      <c r="U22" t="s">
        <v>11</v>
      </c>
      <c r="V22" t="s">
        <v>10</v>
      </c>
      <c r="W22" t="s">
        <v>11</v>
      </c>
      <c r="X22" t="s">
        <v>10</v>
      </c>
      <c r="Y22" t="s">
        <v>10</v>
      </c>
      <c r="Z22" t="s">
        <v>23</v>
      </c>
      <c r="AA22" t="s">
        <v>12</v>
      </c>
      <c r="AB22" t="s">
        <v>13</v>
      </c>
      <c r="AC22" t="s">
        <v>12</v>
      </c>
      <c r="AD22" t="s">
        <v>13</v>
      </c>
      <c r="AE22" t="s">
        <v>13</v>
      </c>
      <c r="AF22" t="s">
        <v>13</v>
      </c>
      <c r="AG22" t="s">
        <v>303</v>
      </c>
      <c r="AH22" t="s">
        <v>301</v>
      </c>
      <c r="AI22" t="s">
        <v>300</v>
      </c>
      <c r="AJ22" t="s">
        <v>321</v>
      </c>
      <c r="AK22" t="s">
        <v>302</v>
      </c>
      <c r="AL22" t="s">
        <v>320</v>
      </c>
      <c r="AM22" t="s">
        <v>14</v>
      </c>
      <c r="AN22" t="s">
        <v>15</v>
      </c>
      <c r="AO22" t="s">
        <v>15</v>
      </c>
      <c r="AP22" t="s">
        <v>15</v>
      </c>
      <c r="AQ22">
        <v>2010</v>
      </c>
      <c r="AR22" t="s">
        <v>26</v>
      </c>
      <c r="AS22" t="s">
        <v>17</v>
      </c>
      <c r="AT22" t="s">
        <v>17</v>
      </c>
      <c r="AU22" t="s">
        <v>33</v>
      </c>
      <c r="AV22" t="s">
        <v>337</v>
      </c>
      <c r="AW22" t="s">
        <v>57</v>
      </c>
      <c r="AX22" t="s">
        <v>340</v>
      </c>
    </row>
    <row r="23" spans="1:51" x14ac:dyDescent="0.25">
      <c r="A23">
        <v>39</v>
      </c>
      <c r="B23" t="s">
        <v>93</v>
      </c>
      <c r="C23">
        <v>1</v>
      </c>
      <c r="D23" t="s">
        <v>8</v>
      </c>
      <c r="E23">
        <v>207469698</v>
      </c>
      <c r="F23" t="s">
        <v>94</v>
      </c>
      <c r="G23" t="s">
        <v>93</v>
      </c>
      <c r="H23" t="s">
        <v>10</v>
      </c>
      <c r="I23" t="s">
        <v>11</v>
      </c>
      <c r="J23" t="s">
        <v>10</v>
      </c>
      <c r="K23" t="s">
        <v>10</v>
      </c>
      <c r="L23" t="s">
        <v>10</v>
      </c>
      <c r="M23" t="s">
        <v>10</v>
      </c>
      <c r="N23" t="s">
        <v>11</v>
      </c>
      <c r="O23" t="s">
        <v>24</v>
      </c>
      <c r="P23" t="s">
        <v>24</v>
      </c>
      <c r="Q23" t="s">
        <v>10</v>
      </c>
      <c r="R23" t="s">
        <v>10</v>
      </c>
      <c r="S23" t="s">
        <v>23</v>
      </c>
      <c r="T23" t="s">
        <v>23</v>
      </c>
      <c r="U23" t="s">
        <v>11</v>
      </c>
      <c r="V23" t="s">
        <v>10</v>
      </c>
      <c r="W23" t="s">
        <v>10</v>
      </c>
      <c r="X23" t="s">
        <v>11</v>
      </c>
      <c r="Y23" t="s">
        <v>11</v>
      </c>
      <c r="Z23" t="s">
        <v>24</v>
      </c>
      <c r="AA23" t="s">
        <v>12</v>
      </c>
      <c r="AB23" t="s">
        <v>13</v>
      </c>
      <c r="AC23" t="s">
        <v>25</v>
      </c>
      <c r="AD23" t="s">
        <v>13</v>
      </c>
      <c r="AE23" t="s">
        <v>12</v>
      </c>
      <c r="AF23" t="s">
        <v>13</v>
      </c>
      <c r="AG23" t="s">
        <v>300</v>
      </c>
      <c r="AH23" t="s">
        <v>303</v>
      </c>
      <c r="AI23" t="s">
        <v>320</v>
      </c>
      <c r="AJ23" t="s">
        <v>302</v>
      </c>
      <c r="AK23" t="s">
        <v>301</v>
      </c>
      <c r="AL23" t="s">
        <v>321</v>
      </c>
      <c r="AM23" t="s">
        <v>14</v>
      </c>
      <c r="AN23" t="s">
        <v>15</v>
      </c>
      <c r="AO23" t="s">
        <v>14</v>
      </c>
      <c r="AP23" t="s">
        <v>15</v>
      </c>
      <c r="AQ23">
        <v>2013</v>
      </c>
      <c r="AR23" t="s">
        <v>26</v>
      </c>
      <c r="AS23" t="s">
        <v>17</v>
      </c>
      <c r="AT23" t="s">
        <v>17</v>
      </c>
      <c r="AU23" t="s">
        <v>18</v>
      </c>
      <c r="AV23" t="s">
        <v>347</v>
      </c>
      <c r="AW23" t="s">
        <v>95</v>
      </c>
      <c r="AX23" t="s">
        <v>341</v>
      </c>
      <c r="AY23" t="s">
        <v>96</v>
      </c>
    </row>
    <row r="24" spans="1:51" x14ac:dyDescent="0.25">
      <c r="A24">
        <v>40</v>
      </c>
      <c r="B24" t="s">
        <v>97</v>
      </c>
      <c r="C24">
        <v>1</v>
      </c>
      <c r="D24" t="s">
        <v>8</v>
      </c>
      <c r="E24">
        <v>259201868</v>
      </c>
      <c r="F24" t="s">
        <v>98</v>
      </c>
      <c r="G24" t="s">
        <v>97</v>
      </c>
      <c r="H24" t="s">
        <v>23</v>
      </c>
      <c r="I24" t="s">
        <v>23</v>
      </c>
      <c r="J24" t="s">
        <v>23</v>
      </c>
      <c r="K24" t="s">
        <v>10</v>
      </c>
      <c r="L24" t="s">
        <v>23</v>
      </c>
      <c r="M24" t="s">
        <v>24</v>
      </c>
      <c r="N24" t="s">
        <v>11</v>
      </c>
      <c r="O24" t="s">
        <v>11</v>
      </c>
      <c r="P24" t="s">
        <v>24</v>
      </c>
      <c r="Q24" t="s">
        <v>23</v>
      </c>
      <c r="R24" t="s">
        <v>11</v>
      </c>
      <c r="S24" t="s">
        <v>23</v>
      </c>
      <c r="T24" t="s">
        <v>23</v>
      </c>
      <c r="U24" t="s">
        <v>23</v>
      </c>
      <c r="V24" t="s">
        <v>11</v>
      </c>
      <c r="W24" t="s">
        <v>23</v>
      </c>
      <c r="X24" t="s">
        <v>11</v>
      </c>
      <c r="Y24" t="s">
        <v>11</v>
      </c>
      <c r="Z24" t="s">
        <v>24</v>
      </c>
      <c r="AA24" t="s">
        <v>12</v>
      </c>
      <c r="AB24" t="s">
        <v>13</v>
      </c>
      <c r="AC24" t="s">
        <v>12</v>
      </c>
      <c r="AD24" t="s">
        <v>25</v>
      </c>
      <c r="AE24" t="s">
        <v>12</v>
      </c>
      <c r="AF24" t="s">
        <v>25</v>
      </c>
      <c r="AG24" t="s">
        <v>300</v>
      </c>
      <c r="AH24" t="s">
        <v>303</v>
      </c>
      <c r="AI24" t="s">
        <v>301</v>
      </c>
      <c r="AJ24" t="s">
        <v>320</v>
      </c>
      <c r="AK24" t="s">
        <v>321</v>
      </c>
      <c r="AL24" t="s">
        <v>302</v>
      </c>
      <c r="AM24" t="s">
        <v>14</v>
      </c>
      <c r="AN24" t="s">
        <v>15</v>
      </c>
      <c r="AO24" t="s">
        <v>14</v>
      </c>
      <c r="AP24" t="s">
        <v>15</v>
      </c>
      <c r="AQ24">
        <v>2008</v>
      </c>
      <c r="AR24" t="s">
        <v>26</v>
      </c>
      <c r="AS24" t="s">
        <v>27</v>
      </c>
      <c r="AT24" t="s">
        <v>345</v>
      </c>
      <c r="AU24" t="s">
        <v>46</v>
      </c>
      <c r="AV24" t="s">
        <v>337</v>
      </c>
      <c r="AW24" t="s">
        <v>99</v>
      </c>
      <c r="AX24" t="s">
        <v>341</v>
      </c>
    </row>
    <row r="25" spans="1:51" x14ac:dyDescent="0.25">
      <c r="A25">
        <v>41</v>
      </c>
      <c r="B25" t="s">
        <v>100</v>
      </c>
      <c r="C25">
        <v>1</v>
      </c>
      <c r="D25" t="s">
        <v>8</v>
      </c>
      <c r="E25">
        <v>752980191</v>
      </c>
      <c r="F25" t="s">
        <v>101</v>
      </c>
      <c r="G25" t="s">
        <v>100</v>
      </c>
      <c r="H25" t="s">
        <v>24</v>
      </c>
      <c r="I25" t="s">
        <v>24</v>
      </c>
      <c r="J25" t="s">
        <v>10</v>
      </c>
      <c r="K25" t="s">
        <v>11</v>
      </c>
      <c r="L25" t="s">
        <v>23</v>
      </c>
      <c r="M25" t="s">
        <v>23</v>
      </c>
      <c r="N25" t="s">
        <v>11</v>
      </c>
      <c r="O25" t="s">
        <v>23</v>
      </c>
      <c r="P25" t="s">
        <v>11</v>
      </c>
      <c r="Q25" t="s">
        <v>10</v>
      </c>
      <c r="R25" t="s">
        <v>23</v>
      </c>
      <c r="S25" t="s">
        <v>23</v>
      </c>
      <c r="T25" t="s">
        <v>23</v>
      </c>
      <c r="U25" t="s">
        <v>11</v>
      </c>
      <c r="V25" t="s">
        <v>24</v>
      </c>
      <c r="W25" t="s">
        <v>10</v>
      </c>
      <c r="X25" t="s">
        <v>10</v>
      </c>
      <c r="Y25" t="s">
        <v>11</v>
      </c>
      <c r="Z25" t="s">
        <v>10</v>
      </c>
      <c r="AA25" t="s">
        <v>12</v>
      </c>
      <c r="AB25" t="s">
        <v>13</v>
      </c>
      <c r="AC25" t="s">
        <v>12</v>
      </c>
      <c r="AD25" t="s">
        <v>13</v>
      </c>
      <c r="AE25" t="s">
        <v>12</v>
      </c>
      <c r="AF25" t="s">
        <v>12</v>
      </c>
      <c r="AG25" t="s">
        <v>303</v>
      </c>
      <c r="AH25" t="s">
        <v>300</v>
      </c>
      <c r="AI25" t="s">
        <v>321</v>
      </c>
      <c r="AJ25" t="s">
        <v>320</v>
      </c>
      <c r="AK25" t="s">
        <v>301</v>
      </c>
      <c r="AL25" t="s">
        <v>302</v>
      </c>
      <c r="AM25" t="s">
        <v>14</v>
      </c>
      <c r="AN25" t="s">
        <v>15</v>
      </c>
      <c r="AO25" t="s">
        <v>14</v>
      </c>
      <c r="AP25" t="s">
        <v>15</v>
      </c>
      <c r="AQ25">
        <v>2013</v>
      </c>
      <c r="AR25" t="s">
        <v>26</v>
      </c>
      <c r="AS25" t="s">
        <v>27</v>
      </c>
      <c r="AT25" t="s">
        <v>345</v>
      </c>
      <c r="AU25" t="s">
        <v>49</v>
      </c>
      <c r="AV25" t="s">
        <v>338</v>
      </c>
      <c r="AW25" t="s">
        <v>102</v>
      </c>
      <c r="AX25" t="s">
        <v>342</v>
      </c>
      <c r="AY25" t="s">
        <v>103</v>
      </c>
    </row>
    <row r="26" spans="1:51" x14ac:dyDescent="0.25">
      <c r="A26">
        <v>43</v>
      </c>
      <c r="B26" t="s">
        <v>104</v>
      </c>
      <c r="C26">
        <v>1</v>
      </c>
      <c r="D26" t="s">
        <v>8</v>
      </c>
      <c r="E26">
        <v>2018702715</v>
      </c>
      <c r="F26" t="s">
        <v>105</v>
      </c>
      <c r="G26" t="s">
        <v>104</v>
      </c>
      <c r="H26" t="s">
        <v>10</v>
      </c>
      <c r="I26" t="s">
        <v>10</v>
      </c>
      <c r="J26" t="s">
        <v>11</v>
      </c>
      <c r="K26" t="s">
        <v>10</v>
      </c>
      <c r="L26" t="s">
        <v>10</v>
      </c>
      <c r="M26" t="s">
        <v>11</v>
      </c>
      <c r="N26" t="s">
        <v>11</v>
      </c>
      <c r="O26" t="s">
        <v>10</v>
      </c>
      <c r="P26" t="s">
        <v>11</v>
      </c>
      <c r="Q26" t="s">
        <v>10</v>
      </c>
      <c r="R26" t="s">
        <v>11</v>
      </c>
      <c r="S26" t="s">
        <v>10</v>
      </c>
      <c r="T26" t="s">
        <v>24</v>
      </c>
      <c r="U26" t="s">
        <v>10</v>
      </c>
      <c r="V26" t="s">
        <v>10</v>
      </c>
      <c r="W26" t="s">
        <v>24</v>
      </c>
      <c r="X26" t="s">
        <v>10</v>
      </c>
      <c r="Y26" t="s">
        <v>11</v>
      </c>
      <c r="Z26" t="s">
        <v>11</v>
      </c>
      <c r="AA26" t="s">
        <v>12</v>
      </c>
      <c r="AB26" t="s">
        <v>13</v>
      </c>
      <c r="AC26" t="s">
        <v>13</v>
      </c>
      <c r="AD26" t="s">
        <v>12</v>
      </c>
      <c r="AE26" t="s">
        <v>12</v>
      </c>
      <c r="AF26" t="s">
        <v>13</v>
      </c>
      <c r="AG26" t="s">
        <v>321</v>
      </c>
      <c r="AH26" t="s">
        <v>300</v>
      </c>
      <c r="AI26" t="s">
        <v>303</v>
      </c>
      <c r="AJ26" t="s">
        <v>302</v>
      </c>
      <c r="AK26" t="s">
        <v>301</v>
      </c>
      <c r="AL26" t="s">
        <v>320</v>
      </c>
      <c r="AM26" t="s">
        <v>14</v>
      </c>
      <c r="AN26" t="s">
        <v>15</v>
      </c>
      <c r="AO26" t="s">
        <v>15</v>
      </c>
      <c r="AP26" t="s">
        <v>15</v>
      </c>
      <c r="AQ26">
        <v>2012</v>
      </c>
      <c r="AR26" t="s">
        <v>16</v>
      </c>
      <c r="AS26" t="s">
        <v>17</v>
      </c>
      <c r="AT26" t="s">
        <v>17</v>
      </c>
      <c r="AU26" t="s">
        <v>60</v>
      </c>
      <c r="AV26" t="s">
        <v>347</v>
      </c>
      <c r="AW26" t="s">
        <v>53</v>
      </c>
      <c r="AX26" t="s">
        <v>340</v>
      </c>
    </row>
    <row r="27" spans="1:51" x14ac:dyDescent="0.25">
      <c r="A27">
        <v>45</v>
      </c>
      <c r="B27" t="s">
        <v>106</v>
      </c>
      <c r="C27">
        <v>1</v>
      </c>
      <c r="D27" t="s">
        <v>8</v>
      </c>
      <c r="E27">
        <v>1016678917</v>
      </c>
      <c r="F27" t="s">
        <v>107</v>
      </c>
      <c r="G27" t="s">
        <v>106</v>
      </c>
      <c r="H27" t="s">
        <v>23</v>
      </c>
      <c r="I27" t="s">
        <v>11</v>
      </c>
      <c r="J27" t="s">
        <v>24</v>
      </c>
      <c r="K27" t="s">
        <v>11</v>
      </c>
      <c r="L27" t="s">
        <v>11</v>
      </c>
      <c r="M27" t="s">
        <v>11</v>
      </c>
      <c r="N27" t="s">
        <v>11</v>
      </c>
      <c r="O27" t="s">
        <v>11</v>
      </c>
      <c r="P27" t="s">
        <v>10</v>
      </c>
      <c r="Q27" t="s">
        <v>10</v>
      </c>
      <c r="R27" t="s">
        <v>11</v>
      </c>
      <c r="S27" t="s">
        <v>11</v>
      </c>
      <c r="T27" t="s">
        <v>10</v>
      </c>
      <c r="U27" t="s">
        <v>10</v>
      </c>
      <c r="V27" t="s">
        <v>11</v>
      </c>
      <c r="W27" t="s">
        <v>10</v>
      </c>
      <c r="X27" t="s">
        <v>10</v>
      </c>
      <c r="Y27" t="s">
        <v>11</v>
      </c>
      <c r="Z27" t="s">
        <v>11</v>
      </c>
      <c r="AA27" t="s">
        <v>12</v>
      </c>
      <c r="AB27" t="s">
        <v>13</v>
      </c>
      <c r="AC27" t="s">
        <v>12</v>
      </c>
      <c r="AD27" t="s">
        <v>13</v>
      </c>
      <c r="AE27" t="s">
        <v>12</v>
      </c>
      <c r="AF27" t="s">
        <v>25</v>
      </c>
      <c r="AG27" t="s">
        <v>300</v>
      </c>
      <c r="AH27" t="s">
        <v>320</v>
      </c>
      <c r="AI27" t="s">
        <v>303</v>
      </c>
      <c r="AJ27" t="s">
        <v>321</v>
      </c>
      <c r="AK27" t="s">
        <v>301</v>
      </c>
      <c r="AL27" t="s">
        <v>302</v>
      </c>
      <c r="AM27" t="s">
        <v>14</v>
      </c>
      <c r="AN27" t="s">
        <v>15</v>
      </c>
      <c r="AO27" t="s">
        <v>15</v>
      </c>
      <c r="AP27" t="s">
        <v>15</v>
      </c>
      <c r="AQ27">
        <v>2014</v>
      </c>
      <c r="AR27" t="s">
        <v>16</v>
      </c>
      <c r="AS27" t="s">
        <v>32</v>
      </c>
      <c r="AT27" t="s">
        <v>345</v>
      </c>
      <c r="AU27" t="s">
        <v>18</v>
      </c>
      <c r="AV27" t="s">
        <v>347</v>
      </c>
      <c r="AW27" t="s">
        <v>57</v>
      </c>
      <c r="AX27" t="s">
        <v>340</v>
      </c>
    </row>
    <row r="28" spans="1:51" x14ac:dyDescent="0.25">
      <c r="A28">
        <v>50</v>
      </c>
      <c r="B28" t="s">
        <v>108</v>
      </c>
      <c r="C28">
        <v>1</v>
      </c>
      <c r="D28" t="s">
        <v>8</v>
      </c>
      <c r="E28">
        <v>1510724947</v>
      </c>
      <c r="F28" t="s">
        <v>109</v>
      </c>
      <c r="G28" t="s">
        <v>108</v>
      </c>
      <c r="H28" t="s">
        <v>23</v>
      </c>
      <c r="I28" t="s">
        <v>10</v>
      </c>
      <c r="J28" t="s">
        <v>23</v>
      </c>
      <c r="K28" t="s">
        <v>23</v>
      </c>
      <c r="L28" t="s">
        <v>11</v>
      </c>
      <c r="M28" t="s">
        <v>24</v>
      </c>
      <c r="N28" t="s">
        <v>11</v>
      </c>
      <c r="O28" t="s">
        <v>23</v>
      </c>
      <c r="P28" t="s">
        <v>11</v>
      </c>
      <c r="Q28" t="s">
        <v>23</v>
      </c>
      <c r="R28" t="s">
        <v>10</v>
      </c>
      <c r="S28" t="s">
        <v>10</v>
      </c>
      <c r="T28" t="s">
        <v>23</v>
      </c>
      <c r="U28" t="s">
        <v>24</v>
      </c>
      <c r="V28" t="s">
        <v>23</v>
      </c>
      <c r="W28" t="s">
        <v>23</v>
      </c>
      <c r="X28" t="s">
        <v>11</v>
      </c>
      <c r="Y28" t="s">
        <v>11</v>
      </c>
      <c r="Z28" t="s">
        <v>23</v>
      </c>
      <c r="AA28" t="s">
        <v>13</v>
      </c>
      <c r="AB28" t="s">
        <v>12</v>
      </c>
      <c r="AC28" t="s">
        <v>25</v>
      </c>
      <c r="AD28" t="s">
        <v>12</v>
      </c>
      <c r="AE28" t="s">
        <v>12</v>
      </c>
      <c r="AF28" t="s">
        <v>64</v>
      </c>
      <c r="AG28" t="s">
        <v>301</v>
      </c>
      <c r="AH28" t="s">
        <v>321</v>
      </c>
      <c r="AI28" t="s">
        <v>300</v>
      </c>
      <c r="AJ28" t="s">
        <v>302</v>
      </c>
      <c r="AK28" t="s">
        <v>303</v>
      </c>
      <c r="AL28" t="s">
        <v>320</v>
      </c>
      <c r="AM28" t="s">
        <v>14</v>
      </c>
      <c r="AN28" t="s">
        <v>15</v>
      </c>
      <c r="AO28" t="s">
        <v>15</v>
      </c>
      <c r="AP28" t="s">
        <v>15</v>
      </c>
      <c r="AQ28">
        <v>2012</v>
      </c>
      <c r="AR28" t="s">
        <v>26</v>
      </c>
      <c r="AS28" t="s">
        <v>17</v>
      </c>
      <c r="AT28" t="s">
        <v>17</v>
      </c>
      <c r="AU28" t="s">
        <v>18</v>
      </c>
      <c r="AV28" t="s">
        <v>347</v>
      </c>
      <c r="AW28" t="s">
        <v>110</v>
      </c>
      <c r="AX28" t="s">
        <v>340</v>
      </c>
    </row>
    <row r="29" spans="1:51" x14ac:dyDescent="0.25">
      <c r="A29">
        <v>51</v>
      </c>
      <c r="B29" t="s">
        <v>111</v>
      </c>
      <c r="C29">
        <v>1</v>
      </c>
      <c r="D29" t="s">
        <v>8</v>
      </c>
      <c r="E29">
        <v>1854997573</v>
      </c>
      <c r="F29" t="s">
        <v>112</v>
      </c>
      <c r="G29" t="s">
        <v>111</v>
      </c>
      <c r="H29" t="s">
        <v>24</v>
      </c>
      <c r="I29" t="s">
        <v>24</v>
      </c>
      <c r="J29" t="s">
        <v>10</v>
      </c>
      <c r="K29" t="s">
        <v>24</v>
      </c>
      <c r="L29" t="s">
        <v>10</v>
      </c>
      <c r="M29" t="s">
        <v>10</v>
      </c>
      <c r="N29" t="s">
        <v>11</v>
      </c>
      <c r="O29" t="s">
        <v>23</v>
      </c>
      <c r="P29" t="s">
        <v>10</v>
      </c>
      <c r="Q29" t="s">
        <v>24</v>
      </c>
      <c r="R29" t="s">
        <v>24</v>
      </c>
      <c r="S29" t="s">
        <v>10</v>
      </c>
      <c r="T29" t="s">
        <v>23</v>
      </c>
      <c r="U29" t="s">
        <v>10</v>
      </c>
      <c r="V29" t="s">
        <v>10</v>
      </c>
      <c r="W29" t="s">
        <v>23</v>
      </c>
      <c r="X29" t="s">
        <v>10</v>
      </c>
      <c r="Y29" t="s">
        <v>11</v>
      </c>
      <c r="Z29" t="s">
        <v>24</v>
      </c>
      <c r="AA29" t="s">
        <v>12</v>
      </c>
      <c r="AB29" t="s">
        <v>12</v>
      </c>
      <c r="AC29" t="s">
        <v>12</v>
      </c>
      <c r="AD29" t="s">
        <v>12</v>
      </c>
      <c r="AE29" t="s">
        <v>12</v>
      </c>
      <c r="AF29" t="s">
        <v>13</v>
      </c>
      <c r="AG29" t="s">
        <v>301</v>
      </c>
      <c r="AH29" t="s">
        <v>320</v>
      </c>
      <c r="AI29" t="s">
        <v>303</v>
      </c>
      <c r="AJ29" t="s">
        <v>321</v>
      </c>
      <c r="AK29" t="s">
        <v>300</v>
      </c>
      <c r="AL29" t="s">
        <v>302</v>
      </c>
      <c r="AM29" t="s">
        <v>14</v>
      </c>
      <c r="AN29" t="s">
        <v>15</v>
      </c>
      <c r="AO29" t="s">
        <v>15</v>
      </c>
      <c r="AP29" t="s">
        <v>15</v>
      </c>
      <c r="AQ29">
        <v>2014</v>
      </c>
      <c r="AR29" t="s">
        <v>26</v>
      </c>
      <c r="AS29" t="s">
        <v>17</v>
      </c>
      <c r="AT29" t="s">
        <v>17</v>
      </c>
      <c r="AU29" t="s">
        <v>33</v>
      </c>
      <c r="AV29" t="s">
        <v>337</v>
      </c>
      <c r="AW29" t="s">
        <v>57</v>
      </c>
      <c r="AX29" t="s">
        <v>340</v>
      </c>
    </row>
    <row r="30" spans="1:51" x14ac:dyDescent="0.25">
      <c r="A30">
        <v>52</v>
      </c>
      <c r="B30" t="s">
        <v>113</v>
      </c>
      <c r="C30">
        <v>1</v>
      </c>
      <c r="D30" t="s">
        <v>8</v>
      </c>
      <c r="E30">
        <v>514775376</v>
      </c>
      <c r="F30" t="s">
        <v>114</v>
      </c>
      <c r="G30" t="s">
        <v>113</v>
      </c>
      <c r="H30" t="s">
        <v>11</v>
      </c>
      <c r="I30" t="s">
        <v>11</v>
      </c>
      <c r="J30" t="s">
        <v>11</v>
      </c>
      <c r="K30" t="s">
        <v>11</v>
      </c>
      <c r="L30" t="s">
        <v>23</v>
      </c>
      <c r="M30" t="s">
        <v>10</v>
      </c>
      <c r="N30" t="s">
        <v>11</v>
      </c>
      <c r="O30" t="s">
        <v>10</v>
      </c>
      <c r="P30" t="s">
        <v>10</v>
      </c>
      <c r="Q30" t="s">
        <v>11</v>
      </c>
      <c r="R30" t="s">
        <v>11</v>
      </c>
      <c r="S30" t="s">
        <v>23</v>
      </c>
      <c r="T30" t="s">
        <v>23</v>
      </c>
      <c r="U30" t="s">
        <v>11</v>
      </c>
      <c r="V30" t="s">
        <v>11</v>
      </c>
      <c r="W30" t="s">
        <v>10</v>
      </c>
      <c r="X30" t="s">
        <v>11</v>
      </c>
      <c r="Y30" t="s">
        <v>23</v>
      </c>
      <c r="Z30" t="s">
        <v>11</v>
      </c>
      <c r="AA30" t="s">
        <v>12</v>
      </c>
      <c r="AB30" t="s">
        <v>13</v>
      </c>
      <c r="AC30" t="s">
        <v>12</v>
      </c>
      <c r="AD30" t="s">
        <v>13</v>
      </c>
      <c r="AE30" t="s">
        <v>13</v>
      </c>
      <c r="AF30" t="s">
        <v>13</v>
      </c>
      <c r="AG30" t="s">
        <v>320</v>
      </c>
      <c r="AH30" t="s">
        <v>301</v>
      </c>
      <c r="AI30" t="s">
        <v>303</v>
      </c>
      <c r="AJ30" t="s">
        <v>321</v>
      </c>
      <c r="AK30" t="s">
        <v>300</v>
      </c>
      <c r="AL30" t="s">
        <v>302</v>
      </c>
      <c r="AM30" t="s">
        <v>14</v>
      </c>
      <c r="AN30" t="s">
        <v>15</v>
      </c>
      <c r="AO30" t="s">
        <v>15</v>
      </c>
      <c r="AP30" t="s">
        <v>15</v>
      </c>
      <c r="AQ30">
        <v>2011</v>
      </c>
      <c r="AR30" t="s">
        <v>26</v>
      </c>
      <c r="AS30" t="s">
        <v>27</v>
      </c>
      <c r="AT30" t="s">
        <v>345</v>
      </c>
      <c r="AU30" t="s">
        <v>39</v>
      </c>
      <c r="AV30" t="s">
        <v>338</v>
      </c>
      <c r="AW30" t="s">
        <v>53</v>
      </c>
      <c r="AX30" t="s">
        <v>340</v>
      </c>
    </row>
    <row r="31" spans="1:51" x14ac:dyDescent="0.25">
      <c r="A31">
        <v>53</v>
      </c>
      <c r="B31" t="s">
        <v>115</v>
      </c>
      <c r="C31">
        <v>1</v>
      </c>
      <c r="D31" t="s">
        <v>8</v>
      </c>
      <c r="E31">
        <v>1724066261</v>
      </c>
      <c r="F31" t="s">
        <v>116</v>
      </c>
      <c r="G31" t="s">
        <v>115</v>
      </c>
      <c r="H31" t="s">
        <v>24</v>
      </c>
      <c r="I31" t="s">
        <v>24</v>
      </c>
      <c r="J31" t="s">
        <v>11</v>
      </c>
      <c r="K31" t="s">
        <v>10</v>
      </c>
      <c r="L31" t="s">
        <v>24</v>
      </c>
      <c r="M31" t="s">
        <v>11</v>
      </c>
      <c r="N31" t="s">
        <v>11</v>
      </c>
      <c r="O31" t="s">
        <v>24</v>
      </c>
      <c r="P31" t="s">
        <v>10</v>
      </c>
      <c r="Q31" t="s">
        <v>10</v>
      </c>
      <c r="R31" t="s">
        <v>11</v>
      </c>
      <c r="S31" t="s">
        <v>23</v>
      </c>
      <c r="T31" t="s">
        <v>23</v>
      </c>
      <c r="U31" t="s">
        <v>10</v>
      </c>
      <c r="V31" t="s">
        <v>11</v>
      </c>
      <c r="W31" t="s">
        <v>24</v>
      </c>
      <c r="X31" t="s">
        <v>23</v>
      </c>
      <c r="Y31" t="s">
        <v>23</v>
      </c>
      <c r="Z31" t="s">
        <v>11</v>
      </c>
      <c r="AA31" t="s">
        <v>12</v>
      </c>
      <c r="AB31" t="s">
        <v>12</v>
      </c>
      <c r="AC31" t="s">
        <v>12</v>
      </c>
      <c r="AD31" t="s">
        <v>13</v>
      </c>
      <c r="AE31" t="s">
        <v>12</v>
      </c>
      <c r="AF31" t="s">
        <v>12</v>
      </c>
      <c r="AG31" t="s">
        <v>301</v>
      </c>
      <c r="AH31" t="s">
        <v>302</v>
      </c>
      <c r="AI31" t="s">
        <v>300</v>
      </c>
      <c r="AJ31" t="s">
        <v>320</v>
      </c>
      <c r="AK31" t="s">
        <v>303</v>
      </c>
      <c r="AL31" t="s">
        <v>321</v>
      </c>
      <c r="AM31" t="s">
        <v>14</v>
      </c>
      <c r="AN31" t="s">
        <v>15</v>
      </c>
      <c r="AO31" t="s">
        <v>15</v>
      </c>
      <c r="AP31" t="s">
        <v>15</v>
      </c>
      <c r="AQ31">
        <v>2014</v>
      </c>
      <c r="AR31" t="s">
        <v>16</v>
      </c>
      <c r="AS31" t="s">
        <v>17</v>
      </c>
      <c r="AT31" t="s">
        <v>17</v>
      </c>
      <c r="AU31" t="s">
        <v>46</v>
      </c>
      <c r="AV31" t="s">
        <v>337</v>
      </c>
      <c r="AW31" t="s">
        <v>117</v>
      </c>
      <c r="AX31" t="s">
        <v>341</v>
      </c>
    </row>
    <row r="32" spans="1:51" x14ac:dyDescent="0.25">
      <c r="A32">
        <v>56</v>
      </c>
      <c r="B32" t="s">
        <v>118</v>
      </c>
      <c r="C32">
        <v>1</v>
      </c>
      <c r="D32" t="s">
        <v>8</v>
      </c>
      <c r="E32">
        <v>1494469712</v>
      </c>
      <c r="F32" t="s">
        <v>119</v>
      </c>
      <c r="G32" t="s">
        <v>118</v>
      </c>
      <c r="H32" t="s">
        <v>24</v>
      </c>
      <c r="I32" t="s">
        <v>11</v>
      </c>
      <c r="J32" t="s">
        <v>11</v>
      </c>
      <c r="K32" t="s">
        <v>23</v>
      </c>
      <c r="L32" t="s">
        <v>23</v>
      </c>
      <c r="M32" t="s">
        <v>11</v>
      </c>
      <c r="N32" t="s">
        <v>11</v>
      </c>
      <c r="O32" t="s">
        <v>10</v>
      </c>
      <c r="P32" t="s">
        <v>11</v>
      </c>
      <c r="Q32" t="s">
        <v>24</v>
      </c>
      <c r="R32" t="s">
        <v>11</v>
      </c>
      <c r="S32" t="s">
        <v>10</v>
      </c>
      <c r="T32" t="s">
        <v>24</v>
      </c>
      <c r="U32" t="s">
        <v>24</v>
      </c>
      <c r="V32" t="s">
        <v>11</v>
      </c>
      <c r="W32" t="s">
        <v>10</v>
      </c>
      <c r="X32" t="s">
        <v>23</v>
      </c>
      <c r="Y32" t="s">
        <v>10</v>
      </c>
      <c r="Z32" t="s">
        <v>23</v>
      </c>
      <c r="AA32" t="s">
        <v>12</v>
      </c>
      <c r="AB32" t="s">
        <v>13</v>
      </c>
      <c r="AC32" t="s">
        <v>12</v>
      </c>
      <c r="AD32" t="s">
        <v>13</v>
      </c>
      <c r="AE32" t="s">
        <v>12</v>
      </c>
      <c r="AF32" t="s">
        <v>12</v>
      </c>
      <c r="AG32" t="s">
        <v>301</v>
      </c>
      <c r="AH32" t="s">
        <v>303</v>
      </c>
      <c r="AI32" t="s">
        <v>302</v>
      </c>
      <c r="AJ32" t="s">
        <v>300</v>
      </c>
      <c r="AK32" t="s">
        <v>321</v>
      </c>
      <c r="AL32" t="s">
        <v>320</v>
      </c>
      <c r="AM32" t="s">
        <v>14</v>
      </c>
      <c r="AN32" t="s">
        <v>15</v>
      </c>
      <c r="AO32" t="s">
        <v>14</v>
      </c>
      <c r="AP32" t="s">
        <v>15</v>
      </c>
      <c r="AQ32">
        <v>2013</v>
      </c>
      <c r="AR32" t="s">
        <v>16</v>
      </c>
      <c r="AS32" t="s">
        <v>17</v>
      </c>
      <c r="AT32" t="s">
        <v>17</v>
      </c>
      <c r="AU32" t="s">
        <v>39</v>
      </c>
      <c r="AV32" t="s">
        <v>338</v>
      </c>
      <c r="AW32" t="s">
        <v>120</v>
      </c>
      <c r="AX32" t="s">
        <v>341</v>
      </c>
      <c r="AY32" t="s">
        <v>121</v>
      </c>
    </row>
    <row r="33" spans="1:51" x14ac:dyDescent="0.25">
      <c r="A33">
        <v>57</v>
      </c>
      <c r="B33" t="s">
        <v>122</v>
      </c>
      <c r="C33">
        <v>1</v>
      </c>
      <c r="D33" t="s">
        <v>8</v>
      </c>
      <c r="E33">
        <v>1732503684</v>
      </c>
      <c r="F33" t="s">
        <v>123</v>
      </c>
      <c r="G33" t="s">
        <v>122</v>
      </c>
      <c r="H33" t="s">
        <v>10</v>
      </c>
      <c r="I33" t="s">
        <v>10</v>
      </c>
      <c r="J33" t="s">
        <v>24</v>
      </c>
      <c r="K33" t="s">
        <v>23</v>
      </c>
      <c r="L33" t="s">
        <v>10</v>
      </c>
      <c r="M33" t="s">
        <v>10</v>
      </c>
      <c r="N33" t="s">
        <v>10</v>
      </c>
      <c r="O33" t="s">
        <v>10</v>
      </c>
      <c r="P33" t="s">
        <v>10</v>
      </c>
      <c r="Q33" t="s">
        <v>24</v>
      </c>
      <c r="R33" t="s">
        <v>11</v>
      </c>
      <c r="S33" t="s">
        <v>10</v>
      </c>
      <c r="T33" t="s">
        <v>24</v>
      </c>
      <c r="U33" t="s">
        <v>24</v>
      </c>
      <c r="V33" t="s">
        <v>11</v>
      </c>
      <c r="W33" t="s">
        <v>24</v>
      </c>
      <c r="X33" t="s">
        <v>10</v>
      </c>
      <c r="Y33" t="s">
        <v>10</v>
      </c>
      <c r="Z33" t="s">
        <v>10</v>
      </c>
      <c r="AA33" t="s">
        <v>13</v>
      </c>
      <c r="AB33" t="s">
        <v>13</v>
      </c>
      <c r="AC33" t="s">
        <v>13</v>
      </c>
      <c r="AD33" t="s">
        <v>13</v>
      </c>
      <c r="AE33" t="s">
        <v>12</v>
      </c>
      <c r="AF33" t="s">
        <v>25</v>
      </c>
      <c r="AG33" t="s">
        <v>303</v>
      </c>
      <c r="AH33" t="s">
        <v>320</v>
      </c>
      <c r="AI33" t="s">
        <v>301</v>
      </c>
      <c r="AJ33" t="s">
        <v>321</v>
      </c>
      <c r="AK33" t="s">
        <v>302</v>
      </c>
      <c r="AL33" t="s">
        <v>300</v>
      </c>
      <c r="AM33" t="s">
        <v>15</v>
      </c>
      <c r="AN33" t="s">
        <v>15</v>
      </c>
      <c r="AO33" t="s">
        <v>14</v>
      </c>
      <c r="AP33" t="s">
        <v>15</v>
      </c>
      <c r="AQ33">
        <v>2011</v>
      </c>
      <c r="AR33" t="s">
        <v>26</v>
      </c>
      <c r="AS33" t="s">
        <v>32</v>
      </c>
      <c r="AT33" t="s">
        <v>345</v>
      </c>
      <c r="AU33" t="s">
        <v>33</v>
      </c>
      <c r="AV33" t="s">
        <v>337</v>
      </c>
      <c r="AW33" t="s">
        <v>124</v>
      </c>
      <c r="AX33" t="s">
        <v>342</v>
      </c>
    </row>
    <row r="34" spans="1:51" x14ac:dyDescent="0.25">
      <c r="A34">
        <v>58</v>
      </c>
      <c r="B34" t="s">
        <v>125</v>
      </c>
      <c r="C34">
        <v>1</v>
      </c>
      <c r="D34" t="s">
        <v>8</v>
      </c>
      <c r="E34">
        <v>905233656</v>
      </c>
      <c r="F34" t="s">
        <v>126</v>
      </c>
      <c r="G34" t="s">
        <v>125</v>
      </c>
      <c r="H34" t="s">
        <v>23</v>
      </c>
      <c r="I34" t="s">
        <v>24</v>
      </c>
      <c r="J34" t="s">
        <v>23</v>
      </c>
      <c r="K34" t="s">
        <v>24</v>
      </c>
      <c r="L34" t="s">
        <v>11</v>
      </c>
      <c r="M34" t="s">
        <v>11</v>
      </c>
      <c r="N34" t="s">
        <v>11</v>
      </c>
      <c r="O34" t="s">
        <v>10</v>
      </c>
      <c r="P34" t="s">
        <v>10</v>
      </c>
      <c r="Q34" t="s">
        <v>10</v>
      </c>
      <c r="R34" t="s">
        <v>11</v>
      </c>
      <c r="S34" t="s">
        <v>24</v>
      </c>
      <c r="T34" t="s">
        <v>23</v>
      </c>
      <c r="U34" t="s">
        <v>10</v>
      </c>
      <c r="V34" t="s">
        <v>24</v>
      </c>
      <c r="W34" t="s">
        <v>10</v>
      </c>
      <c r="X34" t="s">
        <v>11</v>
      </c>
      <c r="Y34" t="s">
        <v>11</v>
      </c>
      <c r="Z34" t="s">
        <v>24</v>
      </c>
      <c r="AA34" t="s">
        <v>12</v>
      </c>
      <c r="AB34" t="s">
        <v>12</v>
      </c>
      <c r="AC34" t="s">
        <v>12</v>
      </c>
      <c r="AD34" t="s">
        <v>13</v>
      </c>
      <c r="AE34" t="s">
        <v>13</v>
      </c>
      <c r="AF34" t="s">
        <v>25</v>
      </c>
      <c r="AG34" t="s">
        <v>301</v>
      </c>
      <c r="AH34" t="s">
        <v>321</v>
      </c>
      <c r="AI34" t="s">
        <v>300</v>
      </c>
      <c r="AJ34" t="s">
        <v>303</v>
      </c>
      <c r="AK34" t="s">
        <v>320</v>
      </c>
      <c r="AL34" t="s">
        <v>302</v>
      </c>
      <c r="AM34" t="s">
        <v>15</v>
      </c>
      <c r="AN34" t="s">
        <v>15</v>
      </c>
      <c r="AO34" t="s">
        <v>14</v>
      </c>
      <c r="AP34" t="s">
        <v>15</v>
      </c>
      <c r="AQ34">
        <v>2016</v>
      </c>
      <c r="AR34" t="s">
        <v>16</v>
      </c>
      <c r="AS34" t="s">
        <v>127</v>
      </c>
      <c r="AT34" t="s">
        <v>345</v>
      </c>
      <c r="AU34" t="s">
        <v>60</v>
      </c>
      <c r="AV34" t="s">
        <v>347</v>
      </c>
      <c r="AW34" t="s">
        <v>86</v>
      </c>
      <c r="AX34" t="s">
        <v>341</v>
      </c>
      <c r="AY34" t="s">
        <v>128</v>
      </c>
    </row>
    <row r="35" spans="1:51" x14ac:dyDescent="0.25">
      <c r="A35">
        <v>61</v>
      </c>
      <c r="B35" t="s">
        <v>129</v>
      </c>
      <c r="C35">
        <v>1</v>
      </c>
      <c r="D35" t="s">
        <v>8</v>
      </c>
      <c r="E35">
        <v>742473608</v>
      </c>
      <c r="F35" t="s">
        <v>130</v>
      </c>
      <c r="G35" t="s">
        <v>129</v>
      </c>
      <c r="H35" t="s">
        <v>10</v>
      </c>
      <c r="I35" t="s">
        <v>10</v>
      </c>
      <c r="J35" t="s">
        <v>10</v>
      </c>
      <c r="K35" t="s">
        <v>10</v>
      </c>
      <c r="L35" t="s">
        <v>24</v>
      </c>
      <c r="M35" t="s">
        <v>10</v>
      </c>
      <c r="N35" t="s">
        <v>24</v>
      </c>
      <c r="O35" t="s">
        <v>23</v>
      </c>
      <c r="P35" t="s">
        <v>10</v>
      </c>
      <c r="Q35" t="s">
        <v>10</v>
      </c>
      <c r="R35" t="s">
        <v>10</v>
      </c>
      <c r="S35" t="s">
        <v>23</v>
      </c>
      <c r="T35" t="s">
        <v>24</v>
      </c>
      <c r="U35" t="s">
        <v>10</v>
      </c>
      <c r="V35" t="s">
        <v>10</v>
      </c>
      <c r="W35" t="s">
        <v>24</v>
      </c>
      <c r="X35" t="s">
        <v>10</v>
      </c>
      <c r="Y35" t="s">
        <v>24</v>
      </c>
      <c r="Z35" t="s">
        <v>24</v>
      </c>
      <c r="AA35" t="s">
        <v>12</v>
      </c>
      <c r="AB35" t="s">
        <v>13</v>
      </c>
      <c r="AC35" t="s">
        <v>13</v>
      </c>
      <c r="AD35" t="s">
        <v>13</v>
      </c>
      <c r="AE35" t="s">
        <v>13</v>
      </c>
      <c r="AF35" t="s">
        <v>12</v>
      </c>
      <c r="AG35" t="s">
        <v>300</v>
      </c>
      <c r="AH35" t="s">
        <v>303</v>
      </c>
      <c r="AI35" t="s">
        <v>321</v>
      </c>
      <c r="AJ35" t="s">
        <v>301</v>
      </c>
      <c r="AK35" t="s">
        <v>320</v>
      </c>
      <c r="AL35" t="s">
        <v>302</v>
      </c>
      <c r="AM35" t="s">
        <v>14</v>
      </c>
      <c r="AN35" t="s">
        <v>15</v>
      </c>
      <c r="AO35" t="s">
        <v>15</v>
      </c>
      <c r="AP35" t="s">
        <v>15</v>
      </c>
      <c r="AQ35">
        <v>2009</v>
      </c>
      <c r="AR35" t="s">
        <v>26</v>
      </c>
      <c r="AS35" t="s">
        <v>32</v>
      </c>
      <c r="AT35" t="s">
        <v>345</v>
      </c>
      <c r="AU35" t="s">
        <v>46</v>
      </c>
      <c r="AV35" t="s">
        <v>337</v>
      </c>
      <c r="AW35" t="s">
        <v>57</v>
      </c>
      <c r="AX35" t="s">
        <v>340</v>
      </c>
    </row>
    <row r="36" spans="1:51" x14ac:dyDescent="0.25">
      <c r="A36">
        <v>62</v>
      </c>
      <c r="B36" t="s">
        <v>131</v>
      </c>
      <c r="C36">
        <v>1</v>
      </c>
      <c r="D36" t="s">
        <v>8</v>
      </c>
      <c r="E36">
        <v>1412821024</v>
      </c>
      <c r="F36" t="s">
        <v>132</v>
      </c>
      <c r="G36" t="s">
        <v>131</v>
      </c>
      <c r="H36" t="s">
        <v>23</v>
      </c>
      <c r="I36" t="s">
        <v>10</v>
      </c>
      <c r="J36" t="s">
        <v>10</v>
      </c>
      <c r="K36" t="s">
        <v>10</v>
      </c>
      <c r="L36" t="s">
        <v>24</v>
      </c>
      <c r="M36" t="s">
        <v>10</v>
      </c>
      <c r="N36" t="s">
        <v>11</v>
      </c>
      <c r="O36" t="s">
        <v>11</v>
      </c>
      <c r="P36" t="s">
        <v>10</v>
      </c>
      <c r="Q36" t="s">
        <v>23</v>
      </c>
      <c r="R36" t="s">
        <v>11</v>
      </c>
      <c r="S36" t="s">
        <v>11</v>
      </c>
      <c r="T36" t="s">
        <v>23</v>
      </c>
      <c r="U36" t="s">
        <v>23</v>
      </c>
      <c r="V36" t="s">
        <v>24</v>
      </c>
      <c r="W36" t="s">
        <v>10</v>
      </c>
      <c r="X36" t="s">
        <v>10</v>
      </c>
      <c r="Y36" t="s">
        <v>11</v>
      </c>
      <c r="Z36" t="s">
        <v>11</v>
      </c>
      <c r="AA36" t="s">
        <v>12</v>
      </c>
      <c r="AB36" t="s">
        <v>13</v>
      </c>
      <c r="AC36" t="s">
        <v>13</v>
      </c>
      <c r="AD36" t="s">
        <v>25</v>
      </c>
      <c r="AE36" t="s">
        <v>13</v>
      </c>
      <c r="AF36" t="s">
        <v>12</v>
      </c>
      <c r="AG36" t="s">
        <v>301</v>
      </c>
      <c r="AH36" t="s">
        <v>320</v>
      </c>
      <c r="AI36" t="s">
        <v>300</v>
      </c>
      <c r="AJ36" t="s">
        <v>321</v>
      </c>
      <c r="AK36" t="s">
        <v>303</v>
      </c>
      <c r="AL36" t="s">
        <v>302</v>
      </c>
      <c r="AM36" t="s">
        <v>15</v>
      </c>
      <c r="AN36" t="s">
        <v>15</v>
      </c>
      <c r="AO36" t="s">
        <v>14</v>
      </c>
      <c r="AP36" t="s">
        <v>15</v>
      </c>
      <c r="AQ36">
        <v>2017</v>
      </c>
      <c r="AR36" t="s">
        <v>16</v>
      </c>
      <c r="AS36" t="s">
        <v>32</v>
      </c>
      <c r="AT36" t="s">
        <v>345</v>
      </c>
      <c r="AU36" t="s">
        <v>49</v>
      </c>
      <c r="AV36" t="s">
        <v>338</v>
      </c>
      <c r="AW36" t="s">
        <v>110</v>
      </c>
      <c r="AX36" t="s">
        <v>340</v>
      </c>
    </row>
    <row r="37" spans="1:51" x14ac:dyDescent="0.25">
      <c r="A37">
        <v>64</v>
      </c>
      <c r="B37" t="s">
        <v>133</v>
      </c>
      <c r="C37">
        <v>1</v>
      </c>
      <c r="D37" t="s">
        <v>8</v>
      </c>
      <c r="E37">
        <v>1468522060</v>
      </c>
      <c r="F37" t="s">
        <v>134</v>
      </c>
      <c r="G37" t="s">
        <v>133</v>
      </c>
      <c r="H37" t="s">
        <v>10</v>
      </c>
      <c r="I37" t="s">
        <v>24</v>
      </c>
      <c r="J37" t="s">
        <v>10</v>
      </c>
      <c r="K37" t="s">
        <v>10</v>
      </c>
      <c r="L37" t="s">
        <v>10</v>
      </c>
      <c r="M37" t="s">
        <v>10</v>
      </c>
      <c r="N37" t="s">
        <v>11</v>
      </c>
      <c r="O37" t="s">
        <v>23</v>
      </c>
      <c r="P37" t="s">
        <v>10</v>
      </c>
      <c r="Q37" t="s">
        <v>24</v>
      </c>
      <c r="R37" t="s">
        <v>24</v>
      </c>
      <c r="S37" t="s">
        <v>11</v>
      </c>
      <c r="T37" t="s">
        <v>23</v>
      </c>
      <c r="U37" t="s">
        <v>10</v>
      </c>
      <c r="V37" t="s">
        <v>24</v>
      </c>
      <c r="W37" t="s">
        <v>23</v>
      </c>
      <c r="X37" t="s">
        <v>10</v>
      </c>
      <c r="Y37" t="s">
        <v>11</v>
      </c>
      <c r="Z37" t="s">
        <v>24</v>
      </c>
      <c r="AA37" t="s">
        <v>12</v>
      </c>
      <c r="AB37" t="s">
        <v>13</v>
      </c>
      <c r="AC37" t="s">
        <v>13</v>
      </c>
      <c r="AD37" t="s">
        <v>12</v>
      </c>
      <c r="AE37" t="s">
        <v>13</v>
      </c>
      <c r="AF37" t="s">
        <v>13</v>
      </c>
      <c r="AG37" t="s">
        <v>321</v>
      </c>
      <c r="AH37" t="s">
        <v>303</v>
      </c>
      <c r="AI37" t="s">
        <v>300</v>
      </c>
      <c r="AJ37" t="s">
        <v>301</v>
      </c>
      <c r="AK37" t="s">
        <v>320</v>
      </c>
      <c r="AL37" t="s">
        <v>302</v>
      </c>
      <c r="AM37" t="s">
        <v>14</v>
      </c>
      <c r="AN37" t="s">
        <v>15</v>
      </c>
      <c r="AO37" t="s">
        <v>15</v>
      </c>
      <c r="AP37" t="s">
        <v>15</v>
      </c>
      <c r="AQ37">
        <v>2013</v>
      </c>
      <c r="AR37" t="s">
        <v>26</v>
      </c>
      <c r="AS37" t="s">
        <v>27</v>
      </c>
      <c r="AT37" t="s">
        <v>345</v>
      </c>
      <c r="AU37" t="s">
        <v>33</v>
      </c>
      <c r="AV37" t="s">
        <v>337</v>
      </c>
      <c r="AW37" t="s">
        <v>34</v>
      </c>
      <c r="AX37" t="s">
        <v>341</v>
      </c>
    </row>
    <row r="38" spans="1:51" x14ac:dyDescent="0.25">
      <c r="A38">
        <v>65</v>
      </c>
      <c r="B38" t="s">
        <v>135</v>
      </c>
      <c r="C38">
        <v>1</v>
      </c>
      <c r="D38" t="s">
        <v>8</v>
      </c>
      <c r="E38">
        <v>1053253357</v>
      </c>
      <c r="F38" t="s">
        <v>136</v>
      </c>
      <c r="G38" t="s">
        <v>135</v>
      </c>
      <c r="H38" t="s">
        <v>10</v>
      </c>
      <c r="I38" t="s">
        <v>11</v>
      </c>
      <c r="J38" t="s">
        <v>11</v>
      </c>
      <c r="K38" t="s">
        <v>10</v>
      </c>
      <c r="L38" t="s">
        <v>11</v>
      </c>
      <c r="M38" t="s">
        <v>10</v>
      </c>
      <c r="N38" t="s">
        <v>11</v>
      </c>
      <c r="O38" t="s">
        <v>24</v>
      </c>
      <c r="P38" t="s">
        <v>24</v>
      </c>
      <c r="Q38" t="s">
        <v>24</v>
      </c>
      <c r="R38" t="s">
        <v>24</v>
      </c>
      <c r="S38" t="s">
        <v>11</v>
      </c>
      <c r="T38" t="s">
        <v>23</v>
      </c>
      <c r="U38" t="s">
        <v>11</v>
      </c>
      <c r="V38" t="s">
        <v>10</v>
      </c>
      <c r="W38" t="s">
        <v>23</v>
      </c>
      <c r="X38" t="s">
        <v>10</v>
      </c>
      <c r="Y38" t="s">
        <v>11</v>
      </c>
      <c r="Z38" t="s">
        <v>24</v>
      </c>
      <c r="AA38" t="s">
        <v>12</v>
      </c>
      <c r="AB38" t="s">
        <v>12</v>
      </c>
      <c r="AC38" t="s">
        <v>12</v>
      </c>
      <c r="AD38" t="s">
        <v>25</v>
      </c>
      <c r="AE38" t="s">
        <v>13</v>
      </c>
      <c r="AF38" t="s">
        <v>13</v>
      </c>
      <c r="AG38" t="s">
        <v>301</v>
      </c>
      <c r="AH38" t="s">
        <v>321</v>
      </c>
      <c r="AI38" t="s">
        <v>303</v>
      </c>
      <c r="AJ38" t="s">
        <v>300</v>
      </c>
      <c r="AK38" t="s">
        <v>320</v>
      </c>
      <c r="AL38" t="s">
        <v>302</v>
      </c>
      <c r="AM38" t="s">
        <v>14</v>
      </c>
      <c r="AN38" t="s">
        <v>15</v>
      </c>
      <c r="AO38" t="s">
        <v>15</v>
      </c>
      <c r="AP38" t="s">
        <v>15</v>
      </c>
      <c r="AQ38">
        <v>2017</v>
      </c>
      <c r="AR38" t="s">
        <v>26</v>
      </c>
      <c r="AS38" t="s">
        <v>27</v>
      </c>
      <c r="AT38" t="s">
        <v>345</v>
      </c>
      <c r="AU38" t="s">
        <v>137</v>
      </c>
      <c r="AV38" t="s">
        <v>336</v>
      </c>
      <c r="AW38" t="s">
        <v>53</v>
      </c>
      <c r="AX38" t="s">
        <v>340</v>
      </c>
      <c r="AY38" t="s">
        <v>138</v>
      </c>
    </row>
    <row r="39" spans="1:51" x14ac:dyDescent="0.25">
      <c r="A39">
        <v>67</v>
      </c>
      <c r="B39" t="s">
        <v>139</v>
      </c>
      <c r="C39">
        <v>1</v>
      </c>
      <c r="D39" t="s">
        <v>8</v>
      </c>
      <c r="E39">
        <v>2115254939</v>
      </c>
      <c r="F39" t="s">
        <v>140</v>
      </c>
      <c r="G39" t="s">
        <v>139</v>
      </c>
      <c r="H39" t="s">
        <v>23</v>
      </c>
      <c r="I39" t="s">
        <v>11</v>
      </c>
      <c r="J39" t="s">
        <v>24</v>
      </c>
      <c r="K39" t="s">
        <v>11</v>
      </c>
      <c r="L39" t="s">
        <v>11</v>
      </c>
      <c r="M39" t="s">
        <v>24</v>
      </c>
      <c r="N39" t="s">
        <v>11</v>
      </c>
      <c r="O39" t="s">
        <v>23</v>
      </c>
      <c r="P39" t="s">
        <v>11</v>
      </c>
      <c r="Q39" t="s">
        <v>10</v>
      </c>
      <c r="R39" t="s">
        <v>10</v>
      </c>
      <c r="S39" t="s">
        <v>11</v>
      </c>
      <c r="T39" t="s">
        <v>23</v>
      </c>
      <c r="U39" t="s">
        <v>10</v>
      </c>
      <c r="V39" t="s">
        <v>10</v>
      </c>
      <c r="W39" t="s">
        <v>10</v>
      </c>
      <c r="X39" t="s">
        <v>10</v>
      </c>
      <c r="Y39" t="s">
        <v>24</v>
      </c>
      <c r="Z39" t="s">
        <v>11</v>
      </c>
      <c r="AA39" t="s">
        <v>12</v>
      </c>
      <c r="AB39" t="s">
        <v>13</v>
      </c>
      <c r="AC39" t="s">
        <v>12</v>
      </c>
      <c r="AD39" t="s">
        <v>12</v>
      </c>
      <c r="AE39" t="s">
        <v>12</v>
      </c>
      <c r="AF39" t="s">
        <v>12</v>
      </c>
      <c r="AG39" t="s">
        <v>303</v>
      </c>
      <c r="AH39" t="s">
        <v>321</v>
      </c>
      <c r="AI39" t="s">
        <v>300</v>
      </c>
      <c r="AJ39" t="s">
        <v>302</v>
      </c>
      <c r="AK39" t="s">
        <v>320</v>
      </c>
      <c r="AL39" t="s">
        <v>301</v>
      </c>
      <c r="AM39" t="s">
        <v>14</v>
      </c>
      <c r="AN39" t="s">
        <v>15</v>
      </c>
      <c r="AO39" t="s">
        <v>15</v>
      </c>
      <c r="AP39" t="s">
        <v>15</v>
      </c>
      <c r="AQ39">
        <v>2018</v>
      </c>
      <c r="AR39" t="s">
        <v>16</v>
      </c>
      <c r="AS39" t="s">
        <v>32</v>
      </c>
      <c r="AT39" t="s">
        <v>345</v>
      </c>
      <c r="AU39" t="s">
        <v>137</v>
      </c>
      <c r="AV39" t="s">
        <v>336</v>
      </c>
      <c r="AW39" t="s">
        <v>86</v>
      </c>
      <c r="AX39" t="s">
        <v>341</v>
      </c>
    </row>
    <row r="40" spans="1:51" x14ac:dyDescent="0.25">
      <c r="A40">
        <v>68</v>
      </c>
      <c r="B40" t="s">
        <v>141</v>
      </c>
      <c r="C40">
        <v>1</v>
      </c>
      <c r="D40" t="s">
        <v>8</v>
      </c>
      <c r="E40">
        <v>766472651</v>
      </c>
      <c r="F40" t="s">
        <v>142</v>
      </c>
      <c r="G40" t="s">
        <v>141</v>
      </c>
      <c r="H40" t="s">
        <v>23</v>
      </c>
      <c r="I40" t="s">
        <v>11</v>
      </c>
      <c r="J40" t="s">
        <v>10</v>
      </c>
      <c r="K40" t="s">
        <v>10</v>
      </c>
      <c r="L40" t="s">
        <v>23</v>
      </c>
      <c r="M40" t="s">
        <v>11</v>
      </c>
      <c r="N40" t="s">
        <v>11</v>
      </c>
      <c r="O40" t="s">
        <v>11</v>
      </c>
      <c r="P40" t="s">
        <v>10</v>
      </c>
      <c r="Q40" t="s">
        <v>24</v>
      </c>
      <c r="R40" t="s">
        <v>11</v>
      </c>
      <c r="S40" t="s">
        <v>10</v>
      </c>
      <c r="T40" t="s">
        <v>23</v>
      </c>
      <c r="U40" t="s">
        <v>11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12</v>
      </c>
      <c r="AB40" t="s">
        <v>13</v>
      </c>
      <c r="AC40" t="s">
        <v>13</v>
      </c>
      <c r="AD40" t="s">
        <v>12</v>
      </c>
      <c r="AE40" t="s">
        <v>12</v>
      </c>
      <c r="AF40" t="s">
        <v>12</v>
      </c>
      <c r="AG40" t="s">
        <v>303</v>
      </c>
      <c r="AH40" t="s">
        <v>320</v>
      </c>
      <c r="AI40" t="s">
        <v>300</v>
      </c>
      <c r="AJ40" t="s">
        <v>302</v>
      </c>
      <c r="AK40" t="s">
        <v>321</v>
      </c>
      <c r="AL40" t="s">
        <v>301</v>
      </c>
      <c r="AM40" t="s">
        <v>14</v>
      </c>
      <c r="AN40" t="s">
        <v>15</v>
      </c>
      <c r="AO40" t="s">
        <v>14</v>
      </c>
      <c r="AP40" t="s">
        <v>15</v>
      </c>
      <c r="AQ40">
        <v>2016</v>
      </c>
      <c r="AR40" t="s">
        <v>16</v>
      </c>
      <c r="AS40" t="s">
        <v>17</v>
      </c>
      <c r="AT40" t="s">
        <v>17</v>
      </c>
      <c r="AU40" t="s">
        <v>49</v>
      </c>
      <c r="AV40" t="s">
        <v>338</v>
      </c>
      <c r="AW40" t="s">
        <v>143</v>
      </c>
      <c r="AX40" t="s">
        <v>342</v>
      </c>
      <c r="AY40" t="s">
        <v>144</v>
      </c>
    </row>
    <row r="41" spans="1:51" x14ac:dyDescent="0.25">
      <c r="A41">
        <v>71</v>
      </c>
      <c r="B41" t="s">
        <v>145</v>
      </c>
      <c r="C41">
        <v>1</v>
      </c>
      <c r="D41" t="s">
        <v>8</v>
      </c>
      <c r="E41">
        <v>63872801</v>
      </c>
      <c r="F41" t="s">
        <v>146</v>
      </c>
      <c r="G41" t="s">
        <v>145</v>
      </c>
      <c r="H41" t="s">
        <v>24</v>
      </c>
      <c r="I41" t="s">
        <v>11</v>
      </c>
      <c r="J41" t="s">
        <v>11</v>
      </c>
      <c r="K41" t="s">
        <v>10</v>
      </c>
      <c r="L41" t="s">
        <v>24</v>
      </c>
      <c r="M41" t="s">
        <v>11</v>
      </c>
      <c r="N41" t="s">
        <v>11</v>
      </c>
      <c r="O41" t="s">
        <v>10</v>
      </c>
      <c r="P41" t="s">
        <v>11</v>
      </c>
      <c r="Q41" t="s">
        <v>10</v>
      </c>
      <c r="R41" t="s">
        <v>11</v>
      </c>
      <c r="S41" t="s">
        <v>11</v>
      </c>
      <c r="T41" t="s">
        <v>11</v>
      </c>
      <c r="U41" t="s">
        <v>11</v>
      </c>
      <c r="V41" t="s">
        <v>11</v>
      </c>
      <c r="W41" t="s">
        <v>11</v>
      </c>
      <c r="X41" t="s">
        <v>11</v>
      </c>
      <c r="Y41" t="s">
        <v>11</v>
      </c>
      <c r="Z41" t="s">
        <v>24</v>
      </c>
      <c r="AA41" t="s">
        <v>12</v>
      </c>
      <c r="AB41" t="s">
        <v>13</v>
      </c>
      <c r="AC41" t="s">
        <v>13</v>
      </c>
      <c r="AD41" t="s">
        <v>12</v>
      </c>
      <c r="AE41" t="s">
        <v>12</v>
      </c>
      <c r="AF41" t="s">
        <v>13</v>
      </c>
      <c r="AG41" t="s">
        <v>301</v>
      </c>
      <c r="AH41" t="s">
        <v>320</v>
      </c>
      <c r="AI41" t="s">
        <v>303</v>
      </c>
      <c r="AJ41" t="s">
        <v>300</v>
      </c>
      <c r="AK41" t="s">
        <v>321</v>
      </c>
      <c r="AL41" t="s">
        <v>302</v>
      </c>
      <c r="AM41" t="s">
        <v>15</v>
      </c>
      <c r="AN41" t="s">
        <v>15</v>
      </c>
      <c r="AO41" t="s">
        <v>14</v>
      </c>
      <c r="AP41" t="s">
        <v>15</v>
      </c>
      <c r="AQ41">
        <v>2016</v>
      </c>
      <c r="AR41" t="s">
        <v>16</v>
      </c>
      <c r="AS41" t="s">
        <v>147</v>
      </c>
      <c r="AT41" t="s">
        <v>345</v>
      </c>
      <c r="AU41" t="s">
        <v>39</v>
      </c>
      <c r="AV41" t="s">
        <v>338</v>
      </c>
      <c r="AW41" t="s">
        <v>28</v>
      </c>
      <c r="AX41" t="s">
        <v>343</v>
      </c>
      <c r="AY41" t="s">
        <v>148</v>
      </c>
    </row>
    <row r="42" spans="1:51" x14ac:dyDescent="0.25">
      <c r="A42">
        <v>74</v>
      </c>
      <c r="B42" t="s">
        <v>149</v>
      </c>
      <c r="C42">
        <v>1</v>
      </c>
      <c r="D42" t="s">
        <v>8</v>
      </c>
      <c r="E42">
        <v>1844550056</v>
      </c>
      <c r="F42" t="s">
        <v>150</v>
      </c>
      <c r="G42" t="s">
        <v>149</v>
      </c>
      <c r="H42" t="s">
        <v>24</v>
      </c>
      <c r="I42" t="s">
        <v>10</v>
      </c>
      <c r="J42" t="s">
        <v>10</v>
      </c>
      <c r="K42" t="s">
        <v>10</v>
      </c>
      <c r="L42" t="s">
        <v>24</v>
      </c>
      <c r="M42" t="s">
        <v>24</v>
      </c>
      <c r="N42" t="s">
        <v>11</v>
      </c>
      <c r="O42" t="s">
        <v>10</v>
      </c>
      <c r="P42" t="s">
        <v>24</v>
      </c>
      <c r="Q42" t="s">
        <v>10</v>
      </c>
      <c r="R42" t="s">
        <v>10</v>
      </c>
      <c r="S42" t="s">
        <v>10</v>
      </c>
      <c r="T42" t="s">
        <v>23</v>
      </c>
      <c r="U42" t="s">
        <v>11</v>
      </c>
      <c r="V42" t="s">
        <v>10</v>
      </c>
      <c r="W42" t="s">
        <v>23</v>
      </c>
      <c r="X42" t="s">
        <v>10</v>
      </c>
      <c r="Y42" t="s">
        <v>10</v>
      </c>
      <c r="Z42" t="s">
        <v>23</v>
      </c>
      <c r="AA42" t="s">
        <v>12</v>
      </c>
      <c r="AB42" t="s">
        <v>12</v>
      </c>
      <c r="AC42" t="s">
        <v>12</v>
      </c>
      <c r="AD42" t="s">
        <v>13</v>
      </c>
      <c r="AE42" t="s">
        <v>12</v>
      </c>
      <c r="AF42" t="s">
        <v>13</v>
      </c>
      <c r="AG42" t="s">
        <v>321</v>
      </c>
      <c r="AH42" t="s">
        <v>303</v>
      </c>
      <c r="AI42" t="s">
        <v>301</v>
      </c>
      <c r="AJ42" t="s">
        <v>320</v>
      </c>
      <c r="AK42" t="s">
        <v>302</v>
      </c>
      <c r="AL42" t="s">
        <v>300</v>
      </c>
      <c r="AM42" t="s">
        <v>14</v>
      </c>
      <c r="AN42" t="s">
        <v>15</v>
      </c>
      <c r="AO42" t="s">
        <v>15</v>
      </c>
      <c r="AP42" t="s">
        <v>15</v>
      </c>
      <c r="AQ42">
        <v>2018</v>
      </c>
      <c r="AR42" t="s">
        <v>16</v>
      </c>
      <c r="AS42" t="s">
        <v>32</v>
      </c>
      <c r="AT42" t="s">
        <v>345</v>
      </c>
      <c r="AU42" t="s">
        <v>39</v>
      </c>
      <c r="AV42" t="s">
        <v>338</v>
      </c>
      <c r="AW42" t="s">
        <v>99</v>
      </c>
      <c r="AX42" t="s">
        <v>341</v>
      </c>
    </row>
    <row r="43" spans="1:51" x14ac:dyDescent="0.25">
      <c r="A43">
        <v>75</v>
      </c>
      <c r="B43" t="s">
        <v>151</v>
      </c>
      <c r="C43">
        <v>1</v>
      </c>
      <c r="D43" t="s">
        <v>8</v>
      </c>
      <c r="E43">
        <v>1257969455</v>
      </c>
      <c r="F43" t="s">
        <v>152</v>
      </c>
      <c r="G43" t="s">
        <v>151</v>
      </c>
      <c r="H43" t="s">
        <v>10</v>
      </c>
      <c r="I43" t="s">
        <v>24</v>
      </c>
      <c r="J43" t="s">
        <v>10</v>
      </c>
      <c r="K43" t="s">
        <v>10</v>
      </c>
      <c r="L43" t="s">
        <v>10</v>
      </c>
      <c r="M43" t="s">
        <v>11</v>
      </c>
      <c r="N43" t="s">
        <v>11</v>
      </c>
      <c r="O43" t="s">
        <v>24</v>
      </c>
      <c r="P43" t="s">
        <v>11</v>
      </c>
      <c r="Q43" t="s">
        <v>10</v>
      </c>
      <c r="R43" t="s">
        <v>24</v>
      </c>
      <c r="S43" t="s">
        <v>24</v>
      </c>
      <c r="T43" t="s">
        <v>24</v>
      </c>
      <c r="U43" t="s">
        <v>11</v>
      </c>
      <c r="V43" t="s">
        <v>10</v>
      </c>
      <c r="W43" t="s">
        <v>24</v>
      </c>
      <c r="X43" t="s">
        <v>11</v>
      </c>
      <c r="Y43" t="s">
        <v>11</v>
      </c>
      <c r="Z43" t="s">
        <v>10</v>
      </c>
      <c r="AA43" t="s">
        <v>13</v>
      </c>
      <c r="AB43" t="s">
        <v>25</v>
      </c>
      <c r="AC43" t="s">
        <v>13</v>
      </c>
      <c r="AD43" t="s">
        <v>25</v>
      </c>
      <c r="AE43" t="s">
        <v>12</v>
      </c>
      <c r="AF43" t="s">
        <v>12</v>
      </c>
      <c r="AG43" t="s">
        <v>300</v>
      </c>
      <c r="AH43" t="s">
        <v>301</v>
      </c>
      <c r="AI43" t="s">
        <v>303</v>
      </c>
      <c r="AJ43" t="s">
        <v>320</v>
      </c>
      <c r="AK43" t="s">
        <v>302</v>
      </c>
      <c r="AL43" t="s">
        <v>321</v>
      </c>
      <c r="AM43" t="s">
        <v>14</v>
      </c>
      <c r="AN43" t="s">
        <v>15</v>
      </c>
      <c r="AO43" t="s">
        <v>15</v>
      </c>
      <c r="AP43" t="s">
        <v>15</v>
      </c>
      <c r="AQ43">
        <v>2022</v>
      </c>
      <c r="AR43" t="s">
        <v>26</v>
      </c>
      <c r="AS43" t="s">
        <v>32</v>
      </c>
      <c r="AT43" t="s">
        <v>345</v>
      </c>
      <c r="AU43" t="s">
        <v>137</v>
      </c>
      <c r="AV43" t="s">
        <v>336</v>
      </c>
      <c r="AW43" t="s">
        <v>53</v>
      </c>
      <c r="AX43" t="s">
        <v>340</v>
      </c>
    </row>
    <row r="44" spans="1:51" x14ac:dyDescent="0.25">
      <c r="A44">
        <v>77</v>
      </c>
      <c r="B44" t="s">
        <v>153</v>
      </c>
      <c r="C44">
        <v>1</v>
      </c>
      <c r="D44" t="s">
        <v>8</v>
      </c>
      <c r="E44">
        <v>223966544</v>
      </c>
      <c r="F44" t="s">
        <v>154</v>
      </c>
      <c r="G44" t="s">
        <v>153</v>
      </c>
      <c r="H44" t="s">
        <v>24</v>
      </c>
      <c r="I44" t="s">
        <v>10</v>
      </c>
      <c r="J44" t="s">
        <v>11</v>
      </c>
      <c r="K44" t="s">
        <v>24</v>
      </c>
      <c r="L44" t="s">
        <v>10</v>
      </c>
      <c r="M44" t="s">
        <v>10</v>
      </c>
      <c r="N44" t="s">
        <v>11</v>
      </c>
      <c r="O44" t="s">
        <v>24</v>
      </c>
      <c r="P44" t="s">
        <v>24</v>
      </c>
      <c r="Q44" t="s">
        <v>24</v>
      </c>
      <c r="R44" t="s">
        <v>10</v>
      </c>
      <c r="S44" t="s">
        <v>10</v>
      </c>
      <c r="T44" t="s">
        <v>23</v>
      </c>
      <c r="U44" t="s">
        <v>11</v>
      </c>
      <c r="V44" t="s">
        <v>11</v>
      </c>
      <c r="W44" t="s">
        <v>23</v>
      </c>
      <c r="X44" t="s">
        <v>10</v>
      </c>
      <c r="Y44" t="s">
        <v>11</v>
      </c>
      <c r="Z44" t="s">
        <v>11</v>
      </c>
      <c r="AA44" t="s">
        <v>13</v>
      </c>
      <c r="AB44" t="s">
        <v>12</v>
      </c>
      <c r="AC44" t="s">
        <v>12</v>
      </c>
      <c r="AD44" t="s">
        <v>13</v>
      </c>
      <c r="AE44" t="s">
        <v>12</v>
      </c>
      <c r="AF44" t="s">
        <v>25</v>
      </c>
      <c r="AG44" t="s">
        <v>301</v>
      </c>
      <c r="AH44" t="s">
        <v>300</v>
      </c>
      <c r="AI44" t="s">
        <v>320</v>
      </c>
      <c r="AJ44" t="s">
        <v>321</v>
      </c>
      <c r="AK44" t="s">
        <v>303</v>
      </c>
      <c r="AL44" t="s">
        <v>302</v>
      </c>
      <c r="AM44" t="s">
        <v>14</v>
      </c>
      <c r="AN44" t="s">
        <v>15</v>
      </c>
      <c r="AO44" t="s">
        <v>15</v>
      </c>
      <c r="AP44" t="s">
        <v>15</v>
      </c>
      <c r="AQ44">
        <v>2019</v>
      </c>
      <c r="AR44" t="s">
        <v>26</v>
      </c>
      <c r="AS44" t="s">
        <v>27</v>
      </c>
      <c r="AT44" t="s">
        <v>345</v>
      </c>
      <c r="AU44" t="s">
        <v>137</v>
      </c>
      <c r="AV44" t="s">
        <v>336</v>
      </c>
      <c r="AW44" t="s">
        <v>86</v>
      </c>
      <c r="AX44" t="s">
        <v>341</v>
      </c>
    </row>
    <row r="45" spans="1:51" x14ac:dyDescent="0.25">
      <c r="A45">
        <v>78</v>
      </c>
      <c r="B45" t="s">
        <v>155</v>
      </c>
      <c r="C45">
        <v>1</v>
      </c>
      <c r="D45" t="s">
        <v>8</v>
      </c>
      <c r="E45">
        <v>236054051</v>
      </c>
      <c r="F45" t="s">
        <v>156</v>
      </c>
      <c r="G45" t="s">
        <v>155</v>
      </c>
      <c r="H45" t="s">
        <v>23</v>
      </c>
      <c r="I45" t="s">
        <v>23</v>
      </c>
      <c r="J45" t="s">
        <v>11</v>
      </c>
      <c r="K45" t="s">
        <v>23</v>
      </c>
      <c r="L45" t="s">
        <v>23</v>
      </c>
      <c r="M45" t="s">
        <v>11</v>
      </c>
      <c r="N45" t="s">
        <v>11</v>
      </c>
      <c r="O45" t="s">
        <v>11</v>
      </c>
      <c r="P45" t="s">
        <v>10</v>
      </c>
      <c r="Q45" t="s">
        <v>11</v>
      </c>
      <c r="R45" t="s">
        <v>23</v>
      </c>
      <c r="S45" t="s">
        <v>23</v>
      </c>
      <c r="T45" t="s">
        <v>10</v>
      </c>
      <c r="U45" t="s">
        <v>10</v>
      </c>
      <c r="V45" t="s">
        <v>23</v>
      </c>
      <c r="W45" t="s">
        <v>23</v>
      </c>
      <c r="X45" t="s">
        <v>11</v>
      </c>
      <c r="Y45" t="s">
        <v>11</v>
      </c>
      <c r="Z45" t="s">
        <v>23</v>
      </c>
      <c r="AA45" t="s">
        <v>12</v>
      </c>
      <c r="AB45" t="s">
        <v>13</v>
      </c>
      <c r="AC45" t="s">
        <v>13</v>
      </c>
      <c r="AD45" t="s">
        <v>25</v>
      </c>
      <c r="AE45" t="s">
        <v>13</v>
      </c>
      <c r="AF45" t="s">
        <v>13</v>
      </c>
      <c r="AG45" t="s">
        <v>301</v>
      </c>
      <c r="AH45" t="s">
        <v>303</v>
      </c>
      <c r="AI45" t="s">
        <v>300</v>
      </c>
      <c r="AJ45" t="s">
        <v>321</v>
      </c>
      <c r="AK45" t="s">
        <v>320</v>
      </c>
      <c r="AL45" t="s">
        <v>302</v>
      </c>
      <c r="AM45" t="s">
        <v>14</v>
      </c>
      <c r="AN45" t="s">
        <v>15</v>
      </c>
      <c r="AO45" t="s">
        <v>15</v>
      </c>
      <c r="AP45" t="s">
        <v>15</v>
      </c>
      <c r="AQ45">
        <v>2017</v>
      </c>
      <c r="AR45" t="s">
        <v>16</v>
      </c>
      <c r="AS45" t="s">
        <v>17</v>
      </c>
      <c r="AT45" t="s">
        <v>17</v>
      </c>
      <c r="AU45" t="s">
        <v>39</v>
      </c>
      <c r="AV45" t="s">
        <v>338</v>
      </c>
      <c r="AW45" t="s">
        <v>143</v>
      </c>
      <c r="AX45" t="s">
        <v>342</v>
      </c>
    </row>
    <row r="46" spans="1:51" x14ac:dyDescent="0.25">
      <c r="A46">
        <v>79</v>
      </c>
      <c r="B46" t="s">
        <v>157</v>
      </c>
      <c r="C46">
        <v>1</v>
      </c>
      <c r="D46" t="s">
        <v>8</v>
      </c>
      <c r="E46">
        <v>1425908271</v>
      </c>
      <c r="F46" t="s">
        <v>158</v>
      </c>
      <c r="G46" t="s">
        <v>157</v>
      </c>
      <c r="H46" t="s">
        <v>11</v>
      </c>
      <c r="I46" t="s">
        <v>11</v>
      </c>
      <c r="J46" t="s">
        <v>24</v>
      </c>
      <c r="K46" t="s">
        <v>10</v>
      </c>
      <c r="L46" t="s">
        <v>10</v>
      </c>
      <c r="M46" t="s">
        <v>11</v>
      </c>
      <c r="N46" t="s">
        <v>11</v>
      </c>
      <c r="O46" t="s">
        <v>24</v>
      </c>
      <c r="P46" t="s">
        <v>10</v>
      </c>
      <c r="Q46" t="s">
        <v>24</v>
      </c>
      <c r="R46" t="s">
        <v>10</v>
      </c>
      <c r="S46" t="s">
        <v>11</v>
      </c>
      <c r="T46" t="s">
        <v>10</v>
      </c>
      <c r="U46" t="s">
        <v>10</v>
      </c>
      <c r="V46" t="s">
        <v>10</v>
      </c>
      <c r="W46" t="s">
        <v>10</v>
      </c>
      <c r="X46" t="s">
        <v>11</v>
      </c>
      <c r="Y46" t="s">
        <v>11</v>
      </c>
      <c r="Z46" t="s">
        <v>10</v>
      </c>
      <c r="AA46" t="s">
        <v>12</v>
      </c>
      <c r="AB46" t="s">
        <v>13</v>
      </c>
      <c r="AC46" t="s">
        <v>13</v>
      </c>
      <c r="AD46" t="s">
        <v>13</v>
      </c>
      <c r="AE46" t="s">
        <v>12</v>
      </c>
      <c r="AF46" t="s">
        <v>12</v>
      </c>
      <c r="AG46" t="s">
        <v>300</v>
      </c>
      <c r="AH46" t="s">
        <v>301</v>
      </c>
      <c r="AI46" t="s">
        <v>303</v>
      </c>
      <c r="AJ46" t="s">
        <v>302</v>
      </c>
      <c r="AK46" t="s">
        <v>320</v>
      </c>
      <c r="AL46" t="s">
        <v>321</v>
      </c>
      <c r="AM46" t="s">
        <v>15</v>
      </c>
      <c r="AN46" t="s">
        <v>15</v>
      </c>
      <c r="AO46" t="s">
        <v>14</v>
      </c>
      <c r="AP46" t="s">
        <v>15</v>
      </c>
      <c r="AQ46">
        <v>2019</v>
      </c>
      <c r="AR46" t="s">
        <v>16</v>
      </c>
      <c r="AS46" t="s">
        <v>17</v>
      </c>
      <c r="AT46" t="s">
        <v>17</v>
      </c>
      <c r="AU46" t="s">
        <v>33</v>
      </c>
      <c r="AV46" t="s">
        <v>337</v>
      </c>
      <c r="AW46" t="s">
        <v>120</v>
      </c>
      <c r="AX46" t="s">
        <v>341</v>
      </c>
    </row>
    <row r="47" spans="1:51" x14ac:dyDescent="0.25">
      <c r="A47">
        <v>80</v>
      </c>
      <c r="B47" t="s">
        <v>159</v>
      </c>
      <c r="C47">
        <v>1</v>
      </c>
      <c r="D47" t="s">
        <v>8</v>
      </c>
      <c r="E47">
        <v>555849967</v>
      </c>
      <c r="F47" t="s">
        <v>160</v>
      </c>
      <c r="G47" t="s">
        <v>159</v>
      </c>
      <c r="H47" t="s">
        <v>23</v>
      </c>
      <c r="I47" t="s">
        <v>23</v>
      </c>
      <c r="J47" t="s">
        <v>23</v>
      </c>
      <c r="K47" t="s">
        <v>23</v>
      </c>
      <c r="L47" t="s">
        <v>24</v>
      </c>
      <c r="M47" t="s">
        <v>23</v>
      </c>
      <c r="N47" t="s">
        <v>11</v>
      </c>
      <c r="O47" t="s">
        <v>23</v>
      </c>
      <c r="P47" t="s">
        <v>11</v>
      </c>
      <c r="Q47" t="s">
        <v>23</v>
      </c>
      <c r="R47" t="s">
        <v>11</v>
      </c>
      <c r="S47" t="s">
        <v>11</v>
      </c>
      <c r="T47" t="s">
        <v>23</v>
      </c>
      <c r="U47" t="s">
        <v>11</v>
      </c>
      <c r="V47" t="s">
        <v>23</v>
      </c>
      <c r="W47" t="s">
        <v>23</v>
      </c>
      <c r="X47" t="s">
        <v>11</v>
      </c>
      <c r="Y47" t="s">
        <v>11</v>
      </c>
      <c r="Z47" t="s">
        <v>23</v>
      </c>
      <c r="AA47" t="s">
        <v>64</v>
      </c>
      <c r="AB47" t="s">
        <v>64</v>
      </c>
      <c r="AC47" t="s">
        <v>12</v>
      </c>
      <c r="AD47" t="s">
        <v>12</v>
      </c>
      <c r="AE47" t="s">
        <v>12</v>
      </c>
      <c r="AF47" t="s">
        <v>64</v>
      </c>
      <c r="AG47" t="s">
        <v>303</v>
      </c>
      <c r="AH47" t="s">
        <v>321</v>
      </c>
      <c r="AI47" t="s">
        <v>300</v>
      </c>
      <c r="AJ47" t="s">
        <v>301</v>
      </c>
      <c r="AK47" t="s">
        <v>302</v>
      </c>
      <c r="AL47" t="s">
        <v>320</v>
      </c>
      <c r="AM47" t="s">
        <v>14</v>
      </c>
      <c r="AN47" t="s">
        <v>15</v>
      </c>
      <c r="AO47" t="s">
        <v>15</v>
      </c>
      <c r="AP47" t="s">
        <v>15</v>
      </c>
      <c r="AQ47">
        <v>2019</v>
      </c>
      <c r="AR47" t="s">
        <v>26</v>
      </c>
      <c r="AS47" t="s">
        <v>17</v>
      </c>
      <c r="AT47" t="s">
        <v>17</v>
      </c>
      <c r="AU47" t="s">
        <v>137</v>
      </c>
      <c r="AV47" t="s">
        <v>336</v>
      </c>
      <c r="AW47" t="s">
        <v>57</v>
      </c>
      <c r="AX47" t="s">
        <v>340</v>
      </c>
    </row>
    <row r="48" spans="1:51" x14ac:dyDescent="0.25">
      <c r="A48">
        <v>82</v>
      </c>
      <c r="B48" t="s">
        <v>161</v>
      </c>
      <c r="C48">
        <v>1</v>
      </c>
      <c r="D48" t="s">
        <v>8</v>
      </c>
      <c r="E48">
        <v>1426535100</v>
      </c>
      <c r="F48" t="s">
        <v>162</v>
      </c>
      <c r="G48" t="s">
        <v>161</v>
      </c>
      <c r="H48" t="s">
        <v>10</v>
      </c>
      <c r="I48" t="s">
        <v>11</v>
      </c>
      <c r="J48" t="s">
        <v>23</v>
      </c>
      <c r="K48" t="s">
        <v>10</v>
      </c>
      <c r="L48" t="s">
        <v>10</v>
      </c>
      <c r="M48" t="s">
        <v>11</v>
      </c>
      <c r="N48" t="s">
        <v>11</v>
      </c>
      <c r="O48" t="s">
        <v>23</v>
      </c>
      <c r="P48" t="s">
        <v>11</v>
      </c>
      <c r="Q48" t="s">
        <v>11</v>
      </c>
      <c r="R48" t="s">
        <v>11</v>
      </c>
      <c r="S48" t="s">
        <v>10</v>
      </c>
      <c r="T48" t="s">
        <v>10</v>
      </c>
      <c r="U48" t="s">
        <v>11</v>
      </c>
      <c r="V48" t="s">
        <v>11</v>
      </c>
      <c r="W48" t="s">
        <v>10</v>
      </c>
      <c r="X48" t="s">
        <v>11</v>
      </c>
      <c r="Y48" t="s">
        <v>11</v>
      </c>
      <c r="Z48" t="s">
        <v>23</v>
      </c>
      <c r="AA48" t="s">
        <v>12</v>
      </c>
      <c r="AB48" t="s">
        <v>25</v>
      </c>
      <c r="AC48" t="s">
        <v>13</v>
      </c>
      <c r="AD48" t="s">
        <v>25</v>
      </c>
      <c r="AE48" t="s">
        <v>12</v>
      </c>
      <c r="AF48" t="s">
        <v>12</v>
      </c>
      <c r="AG48" t="s">
        <v>300</v>
      </c>
      <c r="AH48" t="s">
        <v>320</v>
      </c>
      <c r="AI48" t="s">
        <v>303</v>
      </c>
      <c r="AJ48" t="s">
        <v>302</v>
      </c>
      <c r="AK48" t="s">
        <v>321</v>
      </c>
      <c r="AL48" t="s">
        <v>301</v>
      </c>
      <c r="AM48" t="s">
        <v>14</v>
      </c>
      <c r="AN48" t="s">
        <v>15</v>
      </c>
      <c r="AO48" t="s">
        <v>15</v>
      </c>
      <c r="AP48" t="s">
        <v>15</v>
      </c>
      <c r="AQ48">
        <v>2019</v>
      </c>
      <c r="AR48" t="s">
        <v>16</v>
      </c>
      <c r="AS48" t="s">
        <v>17</v>
      </c>
      <c r="AT48" t="s">
        <v>17</v>
      </c>
      <c r="AU48" t="s">
        <v>18</v>
      </c>
      <c r="AV48" t="s">
        <v>347</v>
      </c>
      <c r="AW48" t="s">
        <v>120</v>
      </c>
      <c r="AX48" t="s">
        <v>341</v>
      </c>
      <c r="AY48" t="s">
        <v>163</v>
      </c>
    </row>
    <row r="49" spans="1:51" x14ac:dyDescent="0.25">
      <c r="A49">
        <v>85</v>
      </c>
      <c r="B49" t="s">
        <v>164</v>
      </c>
      <c r="C49">
        <v>1</v>
      </c>
      <c r="D49" t="s">
        <v>8</v>
      </c>
      <c r="E49">
        <v>372772745</v>
      </c>
      <c r="F49" t="s">
        <v>165</v>
      </c>
      <c r="G49" t="s">
        <v>164</v>
      </c>
      <c r="H49" t="s">
        <v>10</v>
      </c>
      <c r="I49" t="s">
        <v>10</v>
      </c>
      <c r="J49" t="s">
        <v>10</v>
      </c>
      <c r="K49" t="s">
        <v>24</v>
      </c>
      <c r="L49" t="s">
        <v>11</v>
      </c>
      <c r="M49" t="s">
        <v>11</v>
      </c>
      <c r="N49" t="s">
        <v>11</v>
      </c>
      <c r="O49" t="s">
        <v>10</v>
      </c>
      <c r="P49" t="s">
        <v>11</v>
      </c>
      <c r="Q49" t="s">
        <v>24</v>
      </c>
      <c r="R49" t="s">
        <v>11</v>
      </c>
      <c r="S49" t="s">
        <v>23</v>
      </c>
      <c r="T49" t="s">
        <v>10</v>
      </c>
      <c r="U49" t="s">
        <v>11</v>
      </c>
      <c r="V49" t="s">
        <v>11</v>
      </c>
      <c r="W49" t="s">
        <v>10</v>
      </c>
      <c r="X49" t="s">
        <v>11</v>
      </c>
      <c r="Y49" t="s">
        <v>24</v>
      </c>
      <c r="Z49" t="s">
        <v>23</v>
      </c>
      <c r="AA49" t="s">
        <v>12</v>
      </c>
      <c r="AB49" t="s">
        <v>12</v>
      </c>
      <c r="AC49" t="s">
        <v>12</v>
      </c>
      <c r="AD49" t="s">
        <v>25</v>
      </c>
      <c r="AE49" t="s">
        <v>12</v>
      </c>
      <c r="AF49" t="s">
        <v>12</v>
      </c>
      <c r="AG49" t="s">
        <v>303</v>
      </c>
      <c r="AH49" t="s">
        <v>302</v>
      </c>
      <c r="AI49" t="s">
        <v>321</v>
      </c>
      <c r="AJ49" t="s">
        <v>300</v>
      </c>
      <c r="AK49" t="s">
        <v>320</v>
      </c>
      <c r="AL49" t="s">
        <v>301</v>
      </c>
      <c r="AM49" t="s">
        <v>14</v>
      </c>
      <c r="AN49" t="s">
        <v>15</v>
      </c>
      <c r="AO49" t="s">
        <v>15</v>
      </c>
      <c r="AP49" t="s">
        <v>15</v>
      </c>
      <c r="AQ49">
        <v>2019</v>
      </c>
      <c r="AR49" t="s">
        <v>26</v>
      </c>
      <c r="AS49" t="s">
        <v>32</v>
      </c>
      <c r="AT49" t="s">
        <v>345</v>
      </c>
      <c r="AU49" t="s">
        <v>18</v>
      </c>
      <c r="AV49" t="s">
        <v>347</v>
      </c>
      <c r="AW49" t="s">
        <v>19</v>
      </c>
      <c r="AX49" t="s">
        <v>342</v>
      </c>
      <c r="AY49" t="s">
        <v>166</v>
      </c>
    </row>
    <row r="50" spans="1:51" x14ac:dyDescent="0.25">
      <c r="A50">
        <v>86</v>
      </c>
      <c r="B50" t="s">
        <v>167</v>
      </c>
      <c r="C50">
        <v>1</v>
      </c>
      <c r="D50" t="s">
        <v>8</v>
      </c>
      <c r="E50">
        <v>1819242379</v>
      </c>
      <c r="F50" t="s">
        <v>168</v>
      </c>
      <c r="G50" t="s">
        <v>167</v>
      </c>
      <c r="H50" t="s">
        <v>24</v>
      </c>
      <c r="I50" t="s">
        <v>10</v>
      </c>
      <c r="J50" t="s">
        <v>10</v>
      </c>
      <c r="K50" t="s">
        <v>11</v>
      </c>
      <c r="L50" t="s">
        <v>11</v>
      </c>
      <c r="M50" t="s">
        <v>10</v>
      </c>
      <c r="N50" t="s">
        <v>10</v>
      </c>
      <c r="O50" t="s">
        <v>24</v>
      </c>
      <c r="P50" t="s">
        <v>10</v>
      </c>
      <c r="Q50" t="s">
        <v>10</v>
      </c>
      <c r="R50" t="s">
        <v>24</v>
      </c>
      <c r="S50" t="s">
        <v>11</v>
      </c>
      <c r="T50" t="s">
        <v>24</v>
      </c>
      <c r="U50" t="s">
        <v>10</v>
      </c>
      <c r="V50" t="s">
        <v>10</v>
      </c>
      <c r="W50" t="s">
        <v>24</v>
      </c>
      <c r="X50" t="s">
        <v>10</v>
      </c>
      <c r="Y50" t="s">
        <v>11</v>
      </c>
      <c r="Z50" t="s">
        <v>10</v>
      </c>
      <c r="AA50" t="s">
        <v>12</v>
      </c>
      <c r="AB50" t="s">
        <v>13</v>
      </c>
      <c r="AC50" t="s">
        <v>13</v>
      </c>
      <c r="AD50" t="s">
        <v>25</v>
      </c>
      <c r="AE50" t="s">
        <v>13</v>
      </c>
      <c r="AF50" t="s">
        <v>13</v>
      </c>
      <c r="AG50" t="s">
        <v>300</v>
      </c>
      <c r="AH50" t="s">
        <v>303</v>
      </c>
      <c r="AI50" t="s">
        <v>321</v>
      </c>
      <c r="AJ50" t="s">
        <v>302</v>
      </c>
      <c r="AK50" t="s">
        <v>301</v>
      </c>
      <c r="AL50" t="s">
        <v>320</v>
      </c>
      <c r="AM50" t="s">
        <v>14</v>
      </c>
      <c r="AN50" t="s">
        <v>14</v>
      </c>
      <c r="AO50" t="s">
        <v>15</v>
      </c>
      <c r="AP50" t="s">
        <v>15</v>
      </c>
      <c r="AQ50">
        <v>2018</v>
      </c>
      <c r="AR50" t="s">
        <v>26</v>
      </c>
      <c r="AS50" t="s">
        <v>32</v>
      </c>
      <c r="AT50" t="s">
        <v>345</v>
      </c>
      <c r="AU50" t="s">
        <v>169</v>
      </c>
      <c r="AV50" t="s">
        <v>336</v>
      </c>
      <c r="AW50" t="s">
        <v>102</v>
      </c>
      <c r="AX50" t="s">
        <v>342</v>
      </c>
    </row>
    <row r="51" spans="1:51" x14ac:dyDescent="0.25">
      <c r="A51">
        <v>87</v>
      </c>
      <c r="B51" t="s">
        <v>170</v>
      </c>
      <c r="C51">
        <v>1</v>
      </c>
      <c r="D51" t="s">
        <v>8</v>
      </c>
      <c r="E51">
        <v>1271949177</v>
      </c>
      <c r="F51" t="s">
        <v>171</v>
      </c>
      <c r="G51" t="s">
        <v>170</v>
      </c>
      <c r="H51" t="s">
        <v>10</v>
      </c>
      <c r="I51" t="s">
        <v>10</v>
      </c>
      <c r="J51" t="s">
        <v>11</v>
      </c>
      <c r="K51" t="s">
        <v>10</v>
      </c>
      <c r="L51" t="s">
        <v>10</v>
      </c>
      <c r="M51" t="s">
        <v>11</v>
      </c>
      <c r="N51" t="s">
        <v>11</v>
      </c>
      <c r="O51" t="s">
        <v>11</v>
      </c>
      <c r="P51" t="s">
        <v>11</v>
      </c>
      <c r="Q51" t="s">
        <v>10</v>
      </c>
      <c r="R51" t="s">
        <v>11</v>
      </c>
      <c r="S51" t="s">
        <v>23</v>
      </c>
      <c r="T51" t="s">
        <v>24</v>
      </c>
      <c r="U51" t="s">
        <v>11</v>
      </c>
      <c r="V51" t="s">
        <v>11</v>
      </c>
      <c r="W51" t="s">
        <v>24</v>
      </c>
      <c r="X51" t="s">
        <v>24</v>
      </c>
      <c r="Y51" t="s">
        <v>23</v>
      </c>
      <c r="Z51" t="s">
        <v>10</v>
      </c>
      <c r="AA51" t="s">
        <v>12</v>
      </c>
      <c r="AB51" t="s">
        <v>12</v>
      </c>
      <c r="AC51" t="s">
        <v>64</v>
      </c>
      <c r="AD51" t="s">
        <v>64</v>
      </c>
      <c r="AE51" t="s">
        <v>12</v>
      </c>
      <c r="AF51" t="s">
        <v>64</v>
      </c>
      <c r="AG51" t="s">
        <v>300</v>
      </c>
      <c r="AH51" t="s">
        <v>320</v>
      </c>
      <c r="AI51" t="s">
        <v>302</v>
      </c>
      <c r="AJ51" t="s">
        <v>303</v>
      </c>
      <c r="AK51" t="s">
        <v>301</v>
      </c>
      <c r="AL51" t="s">
        <v>321</v>
      </c>
      <c r="AM51" t="s">
        <v>14</v>
      </c>
      <c r="AN51" t="s">
        <v>15</v>
      </c>
      <c r="AO51" t="s">
        <v>15</v>
      </c>
      <c r="AP51" t="s">
        <v>15</v>
      </c>
      <c r="AQ51">
        <v>2014</v>
      </c>
      <c r="AR51" t="s">
        <v>16</v>
      </c>
      <c r="AS51" t="s">
        <v>17</v>
      </c>
      <c r="AT51" t="s">
        <v>17</v>
      </c>
      <c r="AU51" t="s">
        <v>39</v>
      </c>
      <c r="AV51" t="s">
        <v>338</v>
      </c>
      <c r="AW51" t="s">
        <v>28</v>
      </c>
      <c r="AX51" t="s">
        <v>343</v>
      </c>
      <c r="AY51" t="s">
        <v>172</v>
      </c>
    </row>
    <row r="52" spans="1:51" x14ac:dyDescent="0.25">
      <c r="A52">
        <v>88</v>
      </c>
      <c r="B52" t="s">
        <v>173</v>
      </c>
      <c r="C52">
        <v>1</v>
      </c>
      <c r="D52" t="s">
        <v>8</v>
      </c>
      <c r="E52">
        <v>1573231520</v>
      </c>
      <c r="F52" t="s">
        <v>174</v>
      </c>
      <c r="G52" t="s">
        <v>173</v>
      </c>
      <c r="H52" t="s">
        <v>24</v>
      </c>
      <c r="I52" t="s">
        <v>10</v>
      </c>
      <c r="J52" t="s">
        <v>10</v>
      </c>
      <c r="K52" t="s">
        <v>24</v>
      </c>
      <c r="L52" t="s">
        <v>23</v>
      </c>
      <c r="M52" t="s">
        <v>24</v>
      </c>
      <c r="N52" t="s">
        <v>10</v>
      </c>
      <c r="O52" t="s">
        <v>24</v>
      </c>
      <c r="P52" t="s">
        <v>10</v>
      </c>
      <c r="Q52" t="s">
        <v>10</v>
      </c>
      <c r="R52" t="s">
        <v>23</v>
      </c>
      <c r="S52" t="s">
        <v>11</v>
      </c>
      <c r="T52" t="s">
        <v>23</v>
      </c>
      <c r="U52" t="s">
        <v>10</v>
      </c>
      <c r="V52" t="s">
        <v>11</v>
      </c>
      <c r="W52" t="s">
        <v>23</v>
      </c>
      <c r="X52" t="s">
        <v>24</v>
      </c>
      <c r="Y52" t="s">
        <v>10</v>
      </c>
      <c r="Z52" t="s">
        <v>24</v>
      </c>
      <c r="AA52" t="s">
        <v>13</v>
      </c>
      <c r="AB52" t="s">
        <v>13</v>
      </c>
      <c r="AC52" t="s">
        <v>12</v>
      </c>
      <c r="AD52" t="s">
        <v>13</v>
      </c>
      <c r="AE52" t="s">
        <v>13</v>
      </c>
      <c r="AF52" t="s">
        <v>12</v>
      </c>
      <c r="AG52" t="s">
        <v>301</v>
      </c>
      <c r="AH52" t="s">
        <v>303</v>
      </c>
      <c r="AI52" t="s">
        <v>302</v>
      </c>
      <c r="AJ52" t="s">
        <v>321</v>
      </c>
      <c r="AK52" t="s">
        <v>300</v>
      </c>
      <c r="AL52" t="s">
        <v>320</v>
      </c>
      <c r="AM52" t="s">
        <v>14</v>
      </c>
      <c r="AN52" t="s">
        <v>15</v>
      </c>
      <c r="AO52" t="s">
        <v>15</v>
      </c>
      <c r="AP52" t="s">
        <v>15</v>
      </c>
      <c r="AQ52">
        <v>2019</v>
      </c>
      <c r="AR52" t="s">
        <v>26</v>
      </c>
      <c r="AS52" t="s">
        <v>32</v>
      </c>
      <c r="AT52" t="s">
        <v>345</v>
      </c>
      <c r="AU52" t="s">
        <v>33</v>
      </c>
      <c r="AV52" t="s">
        <v>337</v>
      </c>
      <c r="AW52" t="s">
        <v>40</v>
      </c>
      <c r="AX52" t="s">
        <v>343</v>
      </c>
    </row>
    <row r="53" spans="1:51" x14ac:dyDescent="0.25">
      <c r="A53">
        <v>89</v>
      </c>
      <c r="B53" t="s">
        <v>175</v>
      </c>
      <c r="C53">
        <v>1</v>
      </c>
      <c r="D53" t="s">
        <v>8</v>
      </c>
      <c r="E53">
        <v>1948938275</v>
      </c>
      <c r="F53" t="s">
        <v>176</v>
      </c>
      <c r="G53" t="s">
        <v>175</v>
      </c>
      <c r="H53" t="s">
        <v>10</v>
      </c>
      <c r="I53" t="s">
        <v>10</v>
      </c>
      <c r="J53" t="s">
        <v>24</v>
      </c>
      <c r="K53" t="s">
        <v>10</v>
      </c>
      <c r="L53" t="s">
        <v>10</v>
      </c>
      <c r="M53" t="s">
        <v>10</v>
      </c>
      <c r="N53" t="s">
        <v>11</v>
      </c>
      <c r="O53" t="s">
        <v>23</v>
      </c>
      <c r="P53" t="s">
        <v>10</v>
      </c>
      <c r="Q53" t="s">
        <v>24</v>
      </c>
      <c r="R53" t="s">
        <v>24</v>
      </c>
      <c r="S53" t="s">
        <v>10</v>
      </c>
      <c r="T53" t="s">
        <v>23</v>
      </c>
      <c r="U53" t="s">
        <v>11</v>
      </c>
      <c r="V53" t="s">
        <v>10</v>
      </c>
      <c r="W53" t="s">
        <v>23</v>
      </c>
      <c r="X53" t="s">
        <v>10</v>
      </c>
      <c r="Y53" t="s">
        <v>10</v>
      </c>
      <c r="Z53" t="s">
        <v>10</v>
      </c>
      <c r="AA53" t="s">
        <v>12</v>
      </c>
      <c r="AB53" t="s">
        <v>13</v>
      </c>
      <c r="AC53" t="s">
        <v>13</v>
      </c>
      <c r="AD53" t="s">
        <v>13</v>
      </c>
      <c r="AE53" t="s">
        <v>12</v>
      </c>
      <c r="AF53" t="s">
        <v>13</v>
      </c>
      <c r="AG53" t="s">
        <v>303</v>
      </c>
      <c r="AH53" t="s">
        <v>301</v>
      </c>
      <c r="AI53" t="s">
        <v>321</v>
      </c>
      <c r="AJ53" t="s">
        <v>300</v>
      </c>
      <c r="AK53" t="s">
        <v>320</v>
      </c>
      <c r="AL53" t="s">
        <v>302</v>
      </c>
      <c r="AM53" t="s">
        <v>14</v>
      </c>
      <c r="AN53" t="s">
        <v>15</v>
      </c>
      <c r="AO53" t="s">
        <v>15</v>
      </c>
      <c r="AP53" t="s">
        <v>15</v>
      </c>
      <c r="AQ53">
        <v>2018</v>
      </c>
      <c r="AR53" t="s">
        <v>26</v>
      </c>
      <c r="AS53" t="s">
        <v>17</v>
      </c>
      <c r="AT53" t="s">
        <v>17</v>
      </c>
      <c r="AU53" t="s">
        <v>137</v>
      </c>
      <c r="AV53" t="s">
        <v>336</v>
      </c>
      <c r="AW53" t="s">
        <v>177</v>
      </c>
      <c r="AX53" t="s">
        <v>340</v>
      </c>
    </row>
    <row r="54" spans="1:51" x14ac:dyDescent="0.25">
      <c r="A54">
        <v>90</v>
      </c>
      <c r="B54" t="s">
        <v>178</v>
      </c>
      <c r="C54">
        <v>1</v>
      </c>
      <c r="D54" t="s">
        <v>8</v>
      </c>
      <c r="E54">
        <v>926178797</v>
      </c>
      <c r="F54" t="s">
        <v>179</v>
      </c>
      <c r="G54" t="s">
        <v>178</v>
      </c>
      <c r="H54" t="s">
        <v>10</v>
      </c>
      <c r="I54" t="s">
        <v>23</v>
      </c>
      <c r="J54" t="s">
        <v>11</v>
      </c>
      <c r="K54" t="s">
        <v>24</v>
      </c>
      <c r="L54" t="s">
        <v>23</v>
      </c>
      <c r="M54" t="s">
        <v>24</v>
      </c>
      <c r="N54" t="s">
        <v>11</v>
      </c>
      <c r="O54" t="s">
        <v>24</v>
      </c>
      <c r="P54" t="s">
        <v>24</v>
      </c>
      <c r="Q54" t="s">
        <v>24</v>
      </c>
      <c r="R54" t="s">
        <v>11</v>
      </c>
      <c r="S54" t="s">
        <v>23</v>
      </c>
      <c r="T54" t="s">
        <v>24</v>
      </c>
      <c r="U54" t="s">
        <v>11</v>
      </c>
      <c r="V54" t="s">
        <v>11</v>
      </c>
      <c r="W54" t="s">
        <v>24</v>
      </c>
      <c r="X54" t="s">
        <v>24</v>
      </c>
      <c r="Y54" t="s">
        <v>24</v>
      </c>
      <c r="Z54" t="s">
        <v>23</v>
      </c>
      <c r="AA54" t="s">
        <v>12</v>
      </c>
      <c r="AB54" t="s">
        <v>25</v>
      </c>
      <c r="AC54" t="s">
        <v>13</v>
      </c>
      <c r="AD54" t="s">
        <v>13</v>
      </c>
      <c r="AE54" t="s">
        <v>12</v>
      </c>
      <c r="AF54" t="s">
        <v>12</v>
      </c>
      <c r="AG54" t="s">
        <v>321</v>
      </c>
      <c r="AH54" t="s">
        <v>303</v>
      </c>
      <c r="AI54" t="s">
        <v>320</v>
      </c>
      <c r="AJ54" t="s">
        <v>301</v>
      </c>
      <c r="AK54" t="s">
        <v>300</v>
      </c>
      <c r="AL54" t="s">
        <v>302</v>
      </c>
      <c r="AM54" t="s">
        <v>14</v>
      </c>
      <c r="AN54" t="s">
        <v>15</v>
      </c>
      <c r="AO54" t="s">
        <v>15</v>
      </c>
      <c r="AP54" t="s">
        <v>15</v>
      </c>
      <c r="AQ54">
        <v>2018</v>
      </c>
      <c r="AR54" t="s">
        <v>16</v>
      </c>
      <c r="AS54" t="s">
        <v>32</v>
      </c>
      <c r="AT54" t="s">
        <v>345</v>
      </c>
      <c r="AU54" t="s">
        <v>49</v>
      </c>
      <c r="AV54" t="s">
        <v>338</v>
      </c>
      <c r="AW54" t="s">
        <v>57</v>
      </c>
      <c r="AX54" t="s">
        <v>340</v>
      </c>
    </row>
    <row r="55" spans="1:51" x14ac:dyDescent="0.25">
      <c r="A55">
        <v>92</v>
      </c>
      <c r="B55" t="s">
        <v>180</v>
      </c>
      <c r="C55">
        <v>1</v>
      </c>
      <c r="D55" t="s">
        <v>8</v>
      </c>
      <c r="E55">
        <v>398401587</v>
      </c>
      <c r="F55" t="s">
        <v>181</v>
      </c>
      <c r="G55" t="s">
        <v>180</v>
      </c>
      <c r="H55" t="s">
        <v>11</v>
      </c>
      <c r="I55" t="s">
        <v>11</v>
      </c>
      <c r="J55" t="s">
        <v>11</v>
      </c>
      <c r="K55" t="s">
        <v>11</v>
      </c>
      <c r="L55" t="s">
        <v>10</v>
      </c>
      <c r="M55" t="s">
        <v>11</v>
      </c>
      <c r="N55" t="s">
        <v>11</v>
      </c>
      <c r="O55" t="s">
        <v>23</v>
      </c>
      <c r="P55" t="s">
        <v>11</v>
      </c>
      <c r="Q55" t="s">
        <v>10</v>
      </c>
      <c r="R55" t="s">
        <v>11</v>
      </c>
      <c r="S55" t="s">
        <v>10</v>
      </c>
      <c r="T55" t="s">
        <v>11</v>
      </c>
      <c r="U55" t="s">
        <v>11</v>
      </c>
      <c r="V55" t="s">
        <v>11</v>
      </c>
      <c r="W55" t="s">
        <v>10</v>
      </c>
      <c r="X55" t="s">
        <v>11</v>
      </c>
      <c r="Y55" t="s">
        <v>23</v>
      </c>
      <c r="Z55" t="s">
        <v>10</v>
      </c>
      <c r="AA55" t="s">
        <v>12</v>
      </c>
      <c r="AB55" t="s">
        <v>12</v>
      </c>
      <c r="AC55" t="s">
        <v>13</v>
      </c>
      <c r="AD55" t="s">
        <v>13</v>
      </c>
      <c r="AE55" t="s">
        <v>12</v>
      </c>
      <c r="AF55" t="s">
        <v>13</v>
      </c>
      <c r="AG55" t="s">
        <v>302</v>
      </c>
      <c r="AH55" t="s">
        <v>303</v>
      </c>
      <c r="AI55" t="s">
        <v>300</v>
      </c>
      <c r="AJ55" t="s">
        <v>320</v>
      </c>
      <c r="AK55" t="s">
        <v>321</v>
      </c>
      <c r="AL55" t="s">
        <v>301</v>
      </c>
      <c r="AM55" t="s">
        <v>14</v>
      </c>
      <c r="AN55" t="s">
        <v>15</v>
      </c>
      <c r="AO55" t="s">
        <v>15</v>
      </c>
      <c r="AP55" t="s">
        <v>15</v>
      </c>
      <c r="AQ55">
        <v>2019</v>
      </c>
      <c r="AR55" t="s">
        <v>26</v>
      </c>
      <c r="AS55" t="s">
        <v>32</v>
      </c>
      <c r="AT55" t="s">
        <v>345</v>
      </c>
      <c r="AU55" t="s">
        <v>46</v>
      </c>
      <c r="AV55" t="s">
        <v>337</v>
      </c>
      <c r="AW55" t="s">
        <v>86</v>
      </c>
      <c r="AX55" t="s">
        <v>341</v>
      </c>
    </row>
    <row r="56" spans="1:51" x14ac:dyDescent="0.25">
      <c r="A56">
        <v>94</v>
      </c>
      <c r="B56" t="s">
        <v>182</v>
      </c>
      <c r="C56">
        <v>1</v>
      </c>
      <c r="D56" t="s">
        <v>8</v>
      </c>
      <c r="E56">
        <v>982929671</v>
      </c>
      <c r="F56" t="s">
        <v>183</v>
      </c>
      <c r="G56" t="s">
        <v>182</v>
      </c>
      <c r="H56" t="s">
        <v>23</v>
      </c>
      <c r="I56" t="s">
        <v>23</v>
      </c>
      <c r="J56" t="s">
        <v>23</v>
      </c>
      <c r="K56" t="s">
        <v>23</v>
      </c>
      <c r="L56" t="s">
        <v>10</v>
      </c>
      <c r="M56" t="s">
        <v>24</v>
      </c>
      <c r="N56" t="s">
        <v>10</v>
      </c>
      <c r="O56" t="s">
        <v>24</v>
      </c>
      <c r="P56" t="s">
        <v>23</v>
      </c>
      <c r="Q56" t="s">
        <v>23</v>
      </c>
      <c r="R56" t="s">
        <v>24</v>
      </c>
      <c r="S56" t="s">
        <v>24</v>
      </c>
      <c r="T56" t="s">
        <v>23</v>
      </c>
      <c r="U56" t="s">
        <v>10</v>
      </c>
      <c r="V56" t="s">
        <v>10</v>
      </c>
      <c r="W56" t="s">
        <v>23</v>
      </c>
      <c r="X56" t="s">
        <v>10</v>
      </c>
      <c r="Y56" t="s">
        <v>11</v>
      </c>
      <c r="Z56" t="s">
        <v>23</v>
      </c>
      <c r="AA56" t="s">
        <v>12</v>
      </c>
      <c r="AB56" t="s">
        <v>12</v>
      </c>
      <c r="AC56" t="s">
        <v>13</v>
      </c>
      <c r="AD56" t="s">
        <v>25</v>
      </c>
      <c r="AE56" t="s">
        <v>13</v>
      </c>
      <c r="AF56" t="s">
        <v>64</v>
      </c>
      <c r="AG56" t="s">
        <v>303</v>
      </c>
      <c r="AH56" t="s">
        <v>301</v>
      </c>
      <c r="AI56" t="s">
        <v>320</v>
      </c>
      <c r="AJ56" t="s">
        <v>321</v>
      </c>
      <c r="AK56" t="s">
        <v>300</v>
      </c>
      <c r="AL56" t="s">
        <v>302</v>
      </c>
      <c r="AM56" t="s">
        <v>14</v>
      </c>
      <c r="AN56" t="s">
        <v>15</v>
      </c>
      <c r="AO56" t="s">
        <v>15</v>
      </c>
      <c r="AP56" t="s">
        <v>15</v>
      </c>
      <c r="AQ56">
        <v>2019</v>
      </c>
      <c r="AR56" t="s">
        <v>26</v>
      </c>
      <c r="AS56" t="s">
        <v>17</v>
      </c>
      <c r="AT56" t="s">
        <v>17</v>
      </c>
      <c r="AU56" t="s">
        <v>137</v>
      </c>
      <c r="AV56" t="s">
        <v>336</v>
      </c>
      <c r="AW56" t="s">
        <v>53</v>
      </c>
      <c r="AX56" t="s">
        <v>340</v>
      </c>
    </row>
    <row r="57" spans="1:51" x14ac:dyDescent="0.25">
      <c r="A57">
        <v>95</v>
      </c>
      <c r="B57" t="s">
        <v>184</v>
      </c>
      <c r="C57">
        <v>1</v>
      </c>
      <c r="D57" t="s">
        <v>8</v>
      </c>
      <c r="E57">
        <v>780330667</v>
      </c>
      <c r="F57" t="s">
        <v>185</v>
      </c>
      <c r="G57" t="s">
        <v>186</v>
      </c>
      <c r="H57" t="s">
        <v>24</v>
      </c>
      <c r="I57" t="s">
        <v>10</v>
      </c>
      <c r="J57" t="s">
        <v>11</v>
      </c>
      <c r="K57" t="s">
        <v>10</v>
      </c>
      <c r="L57" t="s">
        <v>24</v>
      </c>
      <c r="M57" t="s">
        <v>10</v>
      </c>
      <c r="N57" t="s">
        <v>11</v>
      </c>
      <c r="O57" t="s">
        <v>10</v>
      </c>
      <c r="P57" t="s">
        <v>10</v>
      </c>
      <c r="Q57" t="s">
        <v>10</v>
      </c>
      <c r="R57" t="s">
        <v>10</v>
      </c>
      <c r="S57" t="s">
        <v>23</v>
      </c>
      <c r="T57" t="s">
        <v>10</v>
      </c>
      <c r="U57" t="s">
        <v>11</v>
      </c>
      <c r="V57" t="s">
        <v>10</v>
      </c>
      <c r="W57" t="s">
        <v>10</v>
      </c>
      <c r="X57" t="s">
        <v>10</v>
      </c>
      <c r="Y57" t="s">
        <v>23</v>
      </c>
      <c r="Z57" t="s">
        <v>10</v>
      </c>
      <c r="AA57" t="s">
        <v>12</v>
      </c>
      <c r="AB57" t="s">
        <v>13</v>
      </c>
      <c r="AC57" t="s">
        <v>12</v>
      </c>
      <c r="AD57" t="s">
        <v>25</v>
      </c>
      <c r="AE57" t="s">
        <v>12</v>
      </c>
      <c r="AF57" t="s">
        <v>12</v>
      </c>
      <c r="AG57" t="s">
        <v>301</v>
      </c>
      <c r="AH57" t="s">
        <v>300</v>
      </c>
      <c r="AI57" t="s">
        <v>303</v>
      </c>
      <c r="AJ57" t="s">
        <v>321</v>
      </c>
      <c r="AK57" t="s">
        <v>320</v>
      </c>
      <c r="AL57" t="s">
        <v>302</v>
      </c>
      <c r="AM57" t="s">
        <v>14</v>
      </c>
      <c r="AN57" t="s">
        <v>15</v>
      </c>
      <c r="AO57" t="s">
        <v>15</v>
      </c>
      <c r="AP57" t="s">
        <v>15</v>
      </c>
      <c r="AQ57">
        <v>2018</v>
      </c>
      <c r="AR57" t="s">
        <v>26</v>
      </c>
      <c r="AS57" t="s">
        <v>32</v>
      </c>
      <c r="AT57" t="s">
        <v>345</v>
      </c>
      <c r="AU57" t="s">
        <v>39</v>
      </c>
      <c r="AV57" t="s">
        <v>338</v>
      </c>
      <c r="AW57" t="s">
        <v>187</v>
      </c>
      <c r="AX57" t="s">
        <v>343</v>
      </c>
    </row>
    <row r="58" spans="1:51" x14ac:dyDescent="0.25">
      <c r="A58">
        <v>96</v>
      </c>
      <c r="B58" t="s">
        <v>188</v>
      </c>
      <c r="C58">
        <v>1</v>
      </c>
      <c r="D58" t="s">
        <v>8</v>
      </c>
      <c r="E58">
        <v>910797917</v>
      </c>
      <c r="F58" t="s">
        <v>189</v>
      </c>
      <c r="G58" t="s">
        <v>188</v>
      </c>
      <c r="H58" t="s">
        <v>23</v>
      </c>
      <c r="I58" t="s">
        <v>10</v>
      </c>
      <c r="J58" t="s">
        <v>23</v>
      </c>
      <c r="K58" t="s">
        <v>10</v>
      </c>
      <c r="L58" t="s">
        <v>24</v>
      </c>
      <c r="M58" t="s">
        <v>23</v>
      </c>
      <c r="N58" t="s">
        <v>11</v>
      </c>
      <c r="O58" t="s">
        <v>23</v>
      </c>
      <c r="P58" t="s">
        <v>11</v>
      </c>
      <c r="Q58" t="s">
        <v>10</v>
      </c>
      <c r="R58" t="s">
        <v>24</v>
      </c>
      <c r="S58" t="s">
        <v>10</v>
      </c>
      <c r="T58" t="s">
        <v>23</v>
      </c>
      <c r="U58" t="s">
        <v>10</v>
      </c>
      <c r="V58" t="s">
        <v>24</v>
      </c>
      <c r="W58" t="s">
        <v>10</v>
      </c>
      <c r="X58" t="s">
        <v>24</v>
      </c>
      <c r="Y58" t="s">
        <v>10</v>
      </c>
      <c r="Z58" t="s">
        <v>10</v>
      </c>
      <c r="AA58" t="s">
        <v>12</v>
      </c>
      <c r="AB58" t="s">
        <v>12</v>
      </c>
      <c r="AC58" t="s">
        <v>12</v>
      </c>
      <c r="AD58" t="s">
        <v>13</v>
      </c>
      <c r="AE58" t="s">
        <v>12</v>
      </c>
      <c r="AF58" t="s">
        <v>12</v>
      </c>
      <c r="AG58" t="s">
        <v>300</v>
      </c>
      <c r="AH58" t="s">
        <v>320</v>
      </c>
      <c r="AI58" t="s">
        <v>303</v>
      </c>
      <c r="AJ58" t="s">
        <v>321</v>
      </c>
      <c r="AK58" t="s">
        <v>301</v>
      </c>
      <c r="AL58" t="s">
        <v>302</v>
      </c>
      <c r="AM58" t="s">
        <v>14</v>
      </c>
      <c r="AN58" t="s">
        <v>15</v>
      </c>
      <c r="AO58" t="s">
        <v>15</v>
      </c>
      <c r="AP58" t="s">
        <v>15</v>
      </c>
      <c r="AQ58">
        <v>2019</v>
      </c>
      <c r="AR58" t="s">
        <v>16</v>
      </c>
      <c r="AS58" t="s">
        <v>27</v>
      </c>
      <c r="AT58" t="s">
        <v>345</v>
      </c>
      <c r="AU58" t="s">
        <v>33</v>
      </c>
      <c r="AV58" t="s">
        <v>337</v>
      </c>
      <c r="AW58" t="s">
        <v>99</v>
      </c>
      <c r="AX58" t="s">
        <v>341</v>
      </c>
      <c r="AY58" t="s">
        <v>190</v>
      </c>
    </row>
    <row r="59" spans="1:51" x14ac:dyDescent="0.25">
      <c r="A59">
        <v>102</v>
      </c>
      <c r="B59" t="s">
        <v>191</v>
      </c>
      <c r="C59">
        <v>1</v>
      </c>
      <c r="D59" t="s">
        <v>8</v>
      </c>
      <c r="E59">
        <v>637430404</v>
      </c>
      <c r="F59" t="s">
        <v>192</v>
      </c>
      <c r="G59" t="s">
        <v>191</v>
      </c>
      <c r="H59" t="s">
        <v>23</v>
      </c>
      <c r="I59" t="s">
        <v>23</v>
      </c>
      <c r="J59" t="s">
        <v>23</v>
      </c>
      <c r="K59" t="s">
        <v>23</v>
      </c>
      <c r="L59" t="s">
        <v>11</v>
      </c>
      <c r="M59" t="s">
        <v>10</v>
      </c>
      <c r="N59" t="s">
        <v>10</v>
      </c>
      <c r="O59" t="s">
        <v>23</v>
      </c>
      <c r="P59" t="s">
        <v>10</v>
      </c>
      <c r="Q59" t="s">
        <v>23</v>
      </c>
      <c r="R59" t="s">
        <v>23</v>
      </c>
      <c r="S59" t="s">
        <v>10</v>
      </c>
      <c r="T59" t="s">
        <v>23</v>
      </c>
      <c r="U59" t="s">
        <v>24</v>
      </c>
      <c r="V59" t="s">
        <v>24</v>
      </c>
      <c r="W59" t="s">
        <v>23</v>
      </c>
      <c r="X59" t="s">
        <v>10</v>
      </c>
      <c r="Y59" t="s">
        <v>11</v>
      </c>
      <c r="Z59" t="s">
        <v>24</v>
      </c>
      <c r="AA59" t="s">
        <v>12</v>
      </c>
      <c r="AB59" t="s">
        <v>12</v>
      </c>
      <c r="AC59" t="s">
        <v>13</v>
      </c>
      <c r="AD59" t="s">
        <v>12</v>
      </c>
      <c r="AE59" t="s">
        <v>13</v>
      </c>
      <c r="AF59" t="s">
        <v>64</v>
      </c>
      <c r="AG59" t="s">
        <v>303</v>
      </c>
      <c r="AH59" t="s">
        <v>320</v>
      </c>
      <c r="AI59" t="s">
        <v>321</v>
      </c>
      <c r="AJ59" t="s">
        <v>302</v>
      </c>
      <c r="AK59" t="s">
        <v>301</v>
      </c>
      <c r="AL59" t="s">
        <v>300</v>
      </c>
      <c r="AM59" t="s">
        <v>14</v>
      </c>
      <c r="AN59" t="s">
        <v>15</v>
      </c>
      <c r="AO59" t="s">
        <v>15</v>
      </c>
      <c r="AP59" t="s">
        <v>15</v>
      </c>
      <c r="AQ59">
        <v>2019</v>
      </c>
      <c r="AR59" t="s">
        <v>26</v>
      </c>
      <c r="AS59" t="s">
        <v>32</v>
      </c>
      <c r="AT59" t="s">
        <v>345</v>
      </c>
      <c r="AU59" t="s">
        <v>137</v>
      </c>
      <c r="AV59" t="s">
        <v>336</v>
      </c>
      <c r="AW59" t="s">
        <v>99</v>
      </c>
      <c r="AX59" t="s">
        <v>341</v>
      </c>
    </row>
    <row r="60" spans="1:51" x14ac:dyDescent="0.25">
      <c r="A60">
        <v>106</v>
      </c>
      <c r="B60" t="s">
        <v>193</v>
      </c>
      <c r="C60">
        <v>1</v>
      </c>
      <c r="D60" t="s">
        <v>8</v>
      </c>
      <c r="E60">
        <v>1177559312</v>
      </c>
      <c r="F60" t="s">
        <v>194</v>
      </c>
      <c r="G60" t="s">
        <v>193</v>
      </c>
      <c r="H60" t="s">
        <v>11</v>
      </c>
      <c r="I60" t="s">
        <v>24</v>
      </c>
      <c r="J60" t="s">
        <v>11</v>
      </c>
      <c r="K60" t="s">
        <v>10</v>
      </c>
      <c r="L60" t="s">
        <v>24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 t="s">
        <v>11</v>
      </c>
      <c r="S60" t="s">
        <v>23</v>
      </c>
      <c r="T60" t="s">
        <v>11</v>
      </c>
      <c r="U60" t="s">
        <v>11</v>
      </c>
      <c r="V60" t="s">
        <v>10</v>
      </c>
      <c r="W60" t="s">
        <v>11</v>
      </c>
      <c r="X60" t="s">
        <v>11</v>
      </c>
      <c r="Y60" t="s">
        <v>23</v>
      </c>
      <c r="Z60" t="s">
        <v>11</v>
      </c>
      <c r="AA60" t="s">
        <v>12</v>
      </c>
      <c r="AB60" t="s">
        <v>13</v>
      </c>
      <c r="AC60" t="s">
        <v>13</v>
      </c>
      <c r="AD60" t="s">
        <v>12</v>
      </c>
      <c r="AE60" t="s">
        <v>12</v>
      </c>
      <c r="AF60" t="s">
        <v>12</v>
      </c>
      <c r="AG60" t="s">
        <v>320</v>
      </c>
      <c r="AH60" t="s">
        <v>300</v>
      </c>
      <c r="AI60" t="s">
        <v>303</v>
      </c>
      <c r="AJ60" t="s">
        <v>301</v>
      </c>
      <c r="AK60" t="s">
        <v>321</v>
      </c>
      <c r="AL60" t="s">
        <v>302</v>
      </c>
      <c r="AM60" t="s">
        <v>14</v>
      </c>
      <c r="AN60" t="s">
        <v>15</v>
      </c>
      <c r="AO60" t="s">
        <v>15</v>
      </c>
      <c r="AP60" t="s">
        <v>15</v>
      </c>
      <c r="AQ60">
        <v>2019</v>
      </c>
      <c r="AR60" t="s">
        <v>26</v>
      </c>
      <c r="AS60" t="s">
        <v>17</v>
      </c>
      <c r="AT60" t="s">
        <v>17</v>
      </c>
      <c r="AU60" t="s">
        <v>137</v>
      </c>
      <c r="AV60" t="s">
        <v>336</v>
      </c>
      <c r="AW60" t="s">
        <v>195</v>
      </c>
      <c r="AX60" t="s">
        <v>195</v>
      </c>
    </row>
    <row r="61" spans="1:51" x14ac:dyDescent="0.25">
      <c r="A61">
        <v>107</v>
      </c>
      <c r="B61" t="s">
        <v>196</v>
      </c>
      <c r="C61">
        <v>1</v>
      </c>
      <c r="D61" t="s">
        <v>8</v>
      </c>
      <c r="E61">
        <v>1400860961</v>
      </c>
      <c r="F61" t="s">
        <v>197</v>
      </c>
      <c r="G61" t="s">
        <v>196</v>
      </c>
      <c r="H61" t="s">
        <v>10</v>
      </c>
      <c r="I61" t="s">
        <v>23</v>
      </c>
      <c r="J61" t="s">
        <v>24</v>
      </c>
      <c r="K61" t="s">
        <v>10</v>
      </c>
      <c r="L61" t="s">
        <v>11</v>
      </c>
      <c r="M61" t="s">
        <v>24</v>
      </c>
      <c r="N61" t="s">
        <v>10</v>
      </c>
      <c r="O61" t="s">
        <v>10</v>
      </c>
      <c r="P61" t="s">
        <v>11</v>
      </c>
      <c r="Q61" t="s">
        <v>11</v>
      </c>
      <c r="R61" t="s">
        <v>10</v>
      </c>
      <c r="S61" t="s">
        <v>23</v>
      </c>
      <c r="T61" t="s">
        <v>24</v>
      </c>
      <c r="U61" t="s">
        <v>11</v>
      </c>
      <c r="V61" t="s">
        <v>10</v>
      </c>
      <c r="W61" t="s">
        <v>10</v>
      </c>
      <c r="X61" t="s">
        <v>10</v>
      </c>
      <c r="Y61" t="s">
        <v>24</v>
      </c>
      <c r="Z61" t="s">
        <v>10</v>
      </c>
      <c r="AA61" t="s">
        <v>12</v>
      </c>
      <c r="AB61" t="s">
        <v>13</v>
      </c>
      <c r="AC61" t="s">
        <v>12</v>
      </c>
      <c r="AD61" t="s">
        <v>12</v>
      </c>
      <c r="AE61" t="s">
        <v>12</v>
      </c>
      <c r="AF61" t="s">
        <v>12</v>
      </c>
      <c r="AG61" t="s">
        <v>302</v>
      </c>
      <c r="AH61" t="s">
        <v>321</v>
      </c>
      <c r="AI61" t="s">
        <v>300</v>
      </c>
      <c r="AJ61" t="s">
        <v>320</v>
      </c>
      <c r="AK61" t="s">
        <v>303</v>
      </c>
      <c r="AL61" t="s">
        <v>301</v>
      </c>
      <c r="AM61" t="s">
        <v>14</v>
      </c>
      <c r="AN61" t="s">
        <v>15</v>
      </c>
      <c r="AO61" t="s">
        <v>15</v>
      </c>
      <c r="AP61" t="s">
        <v>15</v>
      </c>
      <c r="AQ61">
        <v>2019</v>
      </c>
      <c r="AR61" t="s">
        <v>26</v>
      </c>
      <c r="AS61" t="s">
        <v>27</v>
      </c>
      <c r="AT61" t="s">
        <v>345</v>
      </c>
      <c r="AU61" t="s">
        <v>137</v>
      </c>
      <c r="AV61" t="s">
        <v>336</v>
      </c>
      <c r="AW61" t="s">
        <v>61</v>
      </c>
      <c r="AX61" t="s">
        <v>343</v>
      </c>
    </row>
    <row r="62" spans="1:51" x14ac:dyDescent="0.25">
      <c r="A62">
        <v>109</v>
      </c>
      <c r="B62" t="s">
        <v>198</v>
      </c>
      <c r="C62">
        <v>1</v>
      </c>
      <c r="D62" t="s">
        <v>8</v>
      </c>
      <c r="E62">
        <v>1147163251</v>
      </c>
      <c r="F62" t="s">
        <v>199</v>
      </c>
      <c r="G62" t="s">
        <v>198</v>
      </c>
      <c r="H62" t="s">
        <v>10</v>
      </c>
      <c r="I62" t="s">
        <v>10</v>
      </c>
      <c r="J62" t="s">
        <v>10</v>
      </c>
      <c r="K62" t="s">
        <v>11</v>
      </c>
      <c r="L62" t="s">
        <v>11</v>
      </c>
      <c r="M62" t="s">
        <v>10</v>
      </c>
      <c r="N62" t="s">
        <v>11</v>
      </c>
      <c r="O62" t="s">
        <v>10</v>
      </c>
      <c r="P62" t="s">
        <v>10</v>
      </c>
      <c r="Q62" t="s">
        <v>23</v>
      </c>
      <c r="R62" t="s">
        <v>24</v>
      </c>
      <c r="S62" t="s">
        <v>11</v>
      </c>
      <c r="T62" t="s">
        <v>23</v>
      </c>
      <c r="U62" t="s">
        <v>23</v>
      </c>
      <c r="V62" t="s">
        <v>11</v>
      </c>
      <c r="W62" t="s">
        <v>10</v>
      </c>
      <c r="X62" t="s">
        <v>23</v>
      </c>
      <c r="Y62" t="s">
        <v>11</v>
      </c>
      <c r="Z62" t="s">
        <v>10</v>
      </c>
      <c r="AA62" t="s">
        <v>12</v>
      </c>
      <c r="AB62" t="s">
        <v>13</v>
      </c>
      <c r="AC62" t="s">
        <v>12</v>
      </c>
      <c r="AD62" t="s">
        <v>13</v>
      </c>
      <c r="AE62" t="s">
        <v>12</v>
      </c>
      <c r="AF62" t="s">
        <v>12</v>
      </c>
      <c r="AG62" t="s">
        <v>320</v>
      </c>
      <c r="AH62" t="s">
        <v>300</v>
      </c>
      <c r="AI62" t="s">
        <v>321</v>
      </c>
      <c r="AJ62" t="s">
        <v>302</v>
      </c>
      <c r="AK62" t="s">
        <v>303</v>
      </c>
      <c r="AL62" t="s">
        <v>301</v>
      </c>
      <c r="AM62" t="s">
        <v>14</v>
      </c>
      <c r="AN62" t="s">
        <v>15</v>
      </c>
      <c r="AO62" t="s">
        <v>15</v>
      </c>
      <c r="AP62" t="s">
        <v>15</v>
      </c>
      <c r="AQ62">
        <v>2018</v>
      </c>
      <c r="AR62" t="s">
        <v>16</v>
      </c>
      <c r="AS62" t="s">
        <v>32</v>
      </c>
      <c r="AT62" t="s">
        <v>345</v>
      </c>
      <c r="AU62" t="s">
        <v>49</v>
      </c>
      <c r="AV62" t="s">
        <v>338</v>
      </c>
      <c r="AW62" t="s">
        <v>102</v>
      </c>
      <c r="AX62" t="s">
        <v>342</v>
      </c>
    </row>
    <row r="63" spans="1:51" x14ac:dyDescent="0.25">
      <c r="A63">
        <v>114</v>
      </c>
      <c r="B63" t="s">
        <v>200</v>
      </c>
      <c r="C63">
        <v>1</v>
      </c>
      <c r="D63" t="s">
        <v>8</v>
      </c>
      <c r="E63">
        <v>631841080</v>
      </c>
      <c r="F63" t="s">
        <v>201</v>
      </c>
      <c r="G63" t="s">
        <v>200</v>
      </c>
      <c r="H63" t="s">
        <v>24</v>
      </c>
      <c r="I63" t="s">
        <v>23</v>
      </c>
      <c r="J63" t="s">
        <v>23</v>
      </c>
      <c r="K63" t="s">
        <v>23</v>
      </c>
      <c r="L63" t="s">
        <v>23</v>
      </c>
      <c r="M63" t="s">
        <v>10</v>
      </c>
      <c r="N63" t="s">
        <v>10</v>
      </c>
      <c r="O63" t="s">
        <v>24</v>
      </c>
      <c r="P63" t="s">
        <v>10</v>
      </c>
      <c r="Q63" t="s">
        <v>23</v>
      </c>
      <c r="R63" t="s">
        <v>10</v>
      </c>
      <c r="S63" t="s">
        <v>23</v>
      </c>
      <c r="T63" t="s">
        <v>24</v>
      </c>
      <c r="U63" t="s">
        <v>10</v>
      </c>
      <c r="V63" t="s">
        <v>24</v>
      </c>
      <c r="W63" t="s">
        <v>24</v>
      </c>
      <c r="X63" t="s">
        <v>10</v>
      </c>
      <c r="Y63" t="s">
        <v>10</v>
      </c>
      <c r="Z63" t="s">
        <v>11</v>
      </c>
      <c r="AA63" t="s">
        <v>12</v>
      </c>
      <c r="AB63" t="s">
        <v>13</v>
      </c>
      <c r="AC63" t="s">
        <v>13</v>
      </c>
      <c r="AD63" t="s">
        <v>13</v>
      </c>
      <c r="AE63" t="s">
        <v>13</v>
      </c>
      <c r="AF63" t="s">
        <v>13</v>
      </c>
      <c r="AG63" t="s">
        <v>303</v>
      </c>
      <c r="AH63" t="s">
        <v>300</v>
      </c>
      <c r="AI63" t="s">
        <v>320</v>
      </c>
      <c r="AJ63" t="s">
        <v>301</v>
      </c>
      <c r="AK63" t="s">
        <v>321</v>
      </c>
      <c r="AL63" t="s">
        <v>302</v>
      </c>
      <c r="AM63" t="s">
        <v>14</v>
      </c>
      <c r="AN63" t="s">
        <v>15</v>
      </c>
      <c r="AO63" t="s">
        <v>15</v>
      </c>
      <c r="AP63" t="s">
        <v>15</v>
      </c>
      <c r="AQ63">
        <v>2019</v>
      </c>
      <c r="AR63" t="s">
        <v>26</v>
      </c>
      <c r="AS63" t="s">
        <v>32</v>
      </c>
      <c r="AT63" t="s">
        <v>345</v>
      </c>
      <c r="AU63" t="s">
        <v>39</v>
      </c>
      <c r="AV63" t="s">
        <v>338</v>
      </c>
      <c r="AW63" t="s">
        <v>86</v>
      </c>
      <c r="AX63" t="s">
        <v>341</v>
      </c>
    </row>
    <row r="64" spans="1:51" x14ac:dyDescent="0.25">
      <c r="A64">
        <v>115</v>
      </c>
      <c r="B64" t="s">
        <v>202</v>
      </c>
      <c r="C64">
        <v>1</v>
      </c>
      <c r="D64" t="s">
        <v>8</v>
      </c>
      <c r="E64">
        <v>1246652898</v>
      </c>
      <c r="F64" t="s">
        <v>203</v>
      </c>
      <c r="G64" t="s">
        <v>202</v>
      </c>
      <c r="H64" t="s">
        <v>24</v>
      </c>
      <c r="I64" t="s">
        <v>11</v>
      </c>
      <c r="J64" t="s">
        <v>23</v>
      </c>
      <c r="K64" t="s">
        <v>11</v>
      </c>
      <c r="L64" t="s">
        <v>10</v>
      </c>
      <c r="M64" t="s">
        <v>24</v>
      </c>
      <c r="N64" t="s">
        <v>11</v>
      </c>
      <c r="O64" t="s">
        <v>11</v>
      </c>
      <c r="P64" t="s">
        <v>11</v>
      </c>
      <c r="Q64" t="s">
        <v>10</v>
      </c>
      <c r="R64" t="s">
        <v>10</v>
      </c>
      <c r="S64" t="s">
        <v>23</v>
      </c>
      <c r="T64" t="s">
        <v>23</v>
      </c>
      <c r="U64" t="s">
        <v>11</v>
      </c>
      <c r="V64" t="s">
        <v>11</v>
      </c>
      <c r="W64" t="s">
        <v>23</v>
      </c>
      <c r="X64" t="s">
        <v>10</v>
      </c>
      <c r="Y64" t="s">
        <v>10</v>
      </c>
      <c r="Z64" t="s">
        <v>11</v>
      </c>
      <c r="AA64" t="s">
        <v>12</v>
      </c>
      <c r="AB64" t="s">
        <v>12</v>
      </c>
      <c r="AC64" t="s">
        <v>12</v>
      </c>
      <c r="AD64" t="s">
        <v>13</v>
      </c>
      <c r="AE64" t="s">
        <v>12</v>
      </c>
      <c r="AF64" t="s">
        <v>12</v>
      </c>
      <c r="AG64" t="s">
        <v>303</v>
      </c>
      <c r="AH64" t="s">
        <v>301</v>
      </c>
      <c r="AI64" t="s">
        <v>300</v>
      </c>
      <c r="AJ64" t="s">
        <v>321</v>
      </c>
      <c r="AK64" t="s">
        <v>302</v>
      </c>
      <c r="AL64" t="s">
        <v>320</v>
      </c>
      <c r="AM64" t="s">
        <v>14</v>
      </c>
      <c r="AN64" t="s">
        <v>15</v>
      </c>
      <c r="AO64" t="s">
        <v>15</v>
      </c>
      <c r="AP64" t="s">
        <v>15</v>
      </c>
      <c r="AQ64">
        <v>2020</v>
      </c>
      <c r="AR64" t="s">
        <v>26</v>
      </c>
      <c r="AS64" t="s">
        <v>17</v>
      </c>
      <c r="AT64" t="s">
        <v>17</v>
      </c>
      <c r="AU64" t="s">
        <v>39</v>
      </c>
      <c r="AV64" t="s">
        <v>338</v>
      </c>
      <c r="AW64" t="s">
        <v>69</v>
      </c>
      <c r="AX64" t="s">
        <v>343</v>
      </c>
      <c r="AY64" t="s">
        <v>204</v>
      </c>
    </row>
    <row r="65" spans="1:51" x14ac:dyDescent="0.25">
      <c r="A65">
        <v>120</v>
      </c>
      <c r="B65" t="s">
        <v>205</v>
      </c>
      <c r="C65">
        <v>1</v>
      </c>
      <c r="D65" t="s">
        <v>8</v>
      </c>
      <c r="E65">
        <v>149026605</v>
      </c>
      <c r="F65" t="s">
        <v>206</v>
      </c>
      <c r="G65" t="s">
        <v>205</v>
      </c>
      <c r="H65" t="s">
        <v>10</v>
      </c>
      <c r="I65" t="s">
        <v>11</v>
      </c>
      <c r="J65" t="s">
        <v>23</v>
      </c>
      <c r="K65" t="s">
        <v>24</v>
      </c>
      <c r="L65" t="s">
        <v>23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 t="s">
        <v>11</v>
      </c>
      <c r="S65" t="s">
        <v>10</v>
      </c>
      <c r="T65" t="s">
        <v>11</v>
      </c>
      <c r="U65" t="s">
        <v>24</v>
      </c>
      <c r="V65" t="s">
        <v>11</v>
      </c>
      <c r="W65" t="s">
        <v>10</v>
      </c>
      <c r="X65" t="s">
        <v>10</v>
      </c>
      <c r="Y65" t="s">
        <v>10</v>
      </c>
      <c r="Z65" t="s">
        <v>24</v>
      </c>
      <c r="AA65" t="s">
        <v>12</v>
      </c>
      <c r="AB65" t="s">
        <v>12</v>
      </c>
      <c r="AC65" t="s">
        <v>13</v>
      </c>
      <c r="AD65" t="s">
        <v>13</v>
      </c>
      <c r="AE65" t="s">
        <v>12</v>
      </c>
      <c r="AF65" t="s">
        <v>13</v>
      </c>
      <c r="AG65" t="s">
        <v>301</v>
      </c>
      <c r="AH65" t="s">
        <v>300</v>
      </c>
      <c r="AI65" t="s">
        <v>321</v>
      </c>
      <c r="AJ65" t="s">
        <v>303</v>
      </c>
      <c r="AK65" t="s">
        <v>320</v>
      </c>
      <c r="AL65" t="s">
        <v>302</v>
      </c>
      <c r="AM65" t="s">
        <v>14</v>
      </c>
      <c r="AN65" t="s">
        <v>15</v>
      </c>
      <c r="AO65" t="s">
        <v>15</v>
      </c>
      <c r="AP65" t="s">
        <v>14</v>
      </c>
      <c r="AQ65">
        <v>2020</v>
      </c>
      <c r="AR65" t="s">
        <v>26</v>
      </c>
      <c r="AS65" t="s">
        <v>32</v>
      </c>
      <c r="AT65" t="s">
        <v>345</v>
      </c>
      <c r="AU65" t="s">
        <v>39</v>
      </c>
      <c r="AV65" t="s">
        <v>338</v>
      </c>
      <c r="AW65" t="s">
        <v>34</v>
      </c>
      <c r="AX65" t="s">
        <v>341</v>
      </c>
    </row>
    <row r="66" spans="1:51" x14ac:dyDescent="0.25">
      <c r="A66">
        <v>121</v>
      </c>
      <c r="B66" t="s">
        <v>207</v>
      </c>
      <c r="C66">
        <v>1</v>
      </c>
      <c r="D66" t="s">
        <v>8</v>
      </c>
      <c r="E66">
        <v>1224642811</v>
      </c>
      <c r="F66" t="s">
        <v>208</v>
      </c>
      <c r="G66" t="s">
        <v>207</v>
      </c>
      <c r="H66" t="s">
        <v>10</v>
      </c>
      <c r="I66" t="s">
        <v>24</v>
      </c>
      <c r="J66" t="s">
        <v>10</v>
      </c>
      <c r="K66" t="s">
        <v>11</v>
      </c>
      <c r="L66" t="s">
        <v>11</v>
      </c>
      <c r="M66" t="s">
        <v>23</v>
      </c>
      <c r="N66" t="s">
        <v>10</v>
      </c>
      <c r="O66" t="s">
        <v>24</v>
      </c>
      <c r="P66" t="s">
        <v>10</v>
      </c>
      <c r="Q66" t="s">
        <v>24</v>
      </c>
      <c r="R66" t="s">
        <v>10</v>
      </c>
      <c r="S66" t="s">
        <v>23</v>
      </c>
      <c r="T66" t="s">
        <v>23</v>
      </c>
      <c r="U66" t="s">
        <v>23</v>
      </c>
      <c r="V66" t="s">
        <v>23</v>
      </c>
      <c r="W66" t="s">
        <v>23</v>
      </c>
      <c r="X66" t="s">
        <v>10</v>
      </c>
      <c r="Y66" t="s">
        <v>10</v>
      </c>
      <c r="Z66" t="s">
        <v>10</v>
      </c>
      <c r="AA66" t="s">
        <v>12</v>
      </c>
      <c r="AB66" t="s">
        <v>13</v>
      </c>
      <c r="AC66" t="s">
        <v>12</v>
      </c>
      <c r="AD66" t="s">
        <v>13</v>
      </c>
      <c r="AE66" t="s">
        <v>13</v>
      </c>
      <c r="AF66" t="s">
        <v>25</v>
      </c>
      <c r="AG66" t="s">
        <v>300</v>
      </c>
      <c r="AH66" t="s">
        <v>321</v>
      </c>
      <c r="AI66" t="s">
        <v>301</v>
      </c>
      <c r="AJ66" t="s">
        <v>303</v>
      </c>
      <c r="AK66" t="s">
        <v>320</v>
      </c>
      <c r="AL66" t="s">
        <v>302</v>
      </c>
      <c r="AM66" t="s">
        <v>14</v>
      </c>
      <c r="AN66" t="s">
        <v>15</v>
      </c>
      <c r="AO66" t="s">
        <v>15</v>
      </c>
      <c r="AP66" t="s">
        <v>15</v>
      </c>
      <c r="AQ66">
        <v>2019</v>
      </c>
      <c r="AR66" t="s">
        <v>26</v>
      </c>
      <c r="AS66" t="s">
        <v>27</v>
      </c>
      <c r="AT66" t="s">
        <v>345</v>
      </c>
      <c r="AU66" t="s">
        <v>18</v>
      </c>
      <c r="AV66" t="s">
        <v>347</v>
      </c>
      <c r="AW66" t="s">
        <v>19</v>
      </c>
      <c r="AX66" t="s">
        <v>342</v>
      </c>
      <c r="AY66" t="s">
        <v>209</v>
      </c>
    </row>
    <row r="67" spans="1:51" x14ac:dyDescent="0.25">
      <c r="A67">
        <v>122</v>
      </c>
      <c r="B67" t="s">
        <v>210</v>
      </c>
      <c r="C67">
        <v>1</v>
      </c>
      <c r="D67" t="s">
        <v>8</v>
      </c>
      <c r="E67">
        <v>662641820</v>
      </c>
      <c r="F67" t="s">
        <v>211</v>
      </c>
      <c r="G67" t="s">
        <v>210</v>
      </c>
      <c r="H67" t="s">
        <v>23</v>
      </c>
      <c r="I67" t="s">
        <v>24</v>
      </c>
      <c r="J67" t="s">
        <v>10</v>
      </c>
      <c r="K67" t="s">
        <v>10</v>
      </c>
      <c r="L67" t="s">
        <v>24</v>
      </c>
      <c r="M67" t="s">
        <v>10</v>
      </c>
      <c r="N67" t="s">
        <v>10</v>
      </c>
      <c r="O67" t="s">
        <v>10</v>
      </c>
      <c r="P67" t="s">
        <v>24</v>
      </c>
      <c r="Q67" t="s">
        <v>10</v>
      </c>
      <c r="R67" t="s">
        <v>11</v>
      </c>
      <c r="S67" t="s">
        <v>10</v>
      </c>
      <c r="T67" t="s">
        <v>24</v>
      </c>
      <c r="U67" t="s">
        <v>10</v>
      </c>
      <c r="V67" t="s">
        <v>10</v>
      </c>
      <c r="W67" t="s">
        <v>24</v>
      </c>
      <c r="X67" t="s">
        <v>24</v>
      </c>
      <c r="Y67" t="s">
        <v>10</v>
      </c>
      <c r="Z67" t="s">
        <v>10</v>
      </c>
      <c r="AA67" t="s">
        <v>12</v>
      </c>
      <c r="AB67" t="s">
        <v>13</v>
      </c>
      <c r="AC67" t="s">
        <v>13</v>
      </c>
      <c r="AD67" t="s">
        <v>13</v>
      </c>
      <c r="AE67" t="s">
        <v>12</v>
      </c>
      <c r="AF67" t="s">
        <v>12</v>
      </c>
      <c r="AG67" t="s">
        <v>301</v>
      </c>
      <c r="AH67" t="s">
        <v>321</v>
      </c>
      <c r="AI67" t="s">
        <v>303</v>
      </c>
      <c r="AJ67" t="s">
        <v>302</v>
      </c>
      <c r="AK67" t="s">
        <v>320</v>
      </c>
      <c r="AL67" t="s">
        <v>300</v>
      </c>
      <c r="AM67" t="s">
        <v>14</v>
      </c>
      <c r="AN67" t="s">
        <v>15</v>
      </c>
      <c r="AO67" t="s">
        <v>15</v>
      </c>
      <c r="AP67" t="s">
        <v>15</v>
      </c>
      <c r="AQ67">
        <v>2020</v>
      </c>
      <c r="AR67" t="s">
        <v>16</v>
      </c>
      <c r="AS67" t="s">
        <v>32</v>
      </c>
      <c r="AT67" t="s">
        <v>345</v>
      </c>
      <c r="AU67" t="s">
        <v>18</v>
      </c>
      <c r="AV67" t="s">
        <v>347</v>
      </c>
      <c r="AW67" t="s">
        <v>143</v>
      </c>
      <c r="AX67" t="s">
        <v>342</v>
      </c>
    </row>
    <row r="68" spans="1:51" x14ac:dyDescent="0.25">
      <c r="A68">
        <v>123</v>
      </c>
      <c r="B68" t="s">
        <v>212</v>
      </c>
      <c r="C68">
        <v>1</v>
      </c>
      <c r="D68" t="s">
        <v>8</v>
      </c>
      <c r="E68">
        <v>1113775228</v>
      </c>
      <c r="F68" t="s">
        <v>213</v>
      </c>
      <c r="G68" t="s">
        <v>212</v>
      </c>
      <c r="H68" t="s">
        <v>11</v>
      </c>
      <c r="I68" t="s">
        <v>11</v>
      </c>
      <c r="J68" t="s">
        <v>10</v>
      </c>
      <c r="K68" t="s">
        <v>11</v>
      </c>
      <c r="L68" t="s">
        <v>11</v>
      </c>
      <c r="M68" t="s">
        <v>11</v>
      </c>
      <c r="N68" t="s">
        <v>11</v>
      </c>
      <c r="O68" t="s">
        <v>11</v>
      </c>
      <c r="P68" t="s">
        <v>10</v>
      </c>
      <c r="Q68" t="s">
        <v>11</v>
      </c>
      <c r="R68" t="s">
        <v>11</v>
      </c>
      <c r="S68" t="s">
        <v>23</v>
      </c>
      <c r="T68" t="s">
        <v>10</v>
      </c>
      <c r="U68" t="s">
        <v>11</v>
      </c>
      <c r="V68" t="s">
        <v>11</v>
      </c>
      <c r="W68" t="s">
        <v>10</v>
      </c>
      <c r="X68" t="s">
        <v>11</v>
      </c>
      <c r="Y68" t="s">
        <v>23</v>
      </c>
      <c r="Z68" t="s">
        <v>11</v>
      </c>
      <c r="AA68" t="s">
        <v>12</v>
      </c>
      <c r="AB68" t="s">
        <v>13</v>
      </c>
      <c r="AC68" t="s">
        <v>13</v>
      </c>
      <c r="AD68" t="s">
        <v>25</v>
      </c>
      <c r="AE68" t="s">
        <v>13</v>
      </c>
      <c r="AF68" t="s">
        <v>13</v>
      </c>
      <c r="AG68" t="s">
        <v>303</v>
      </c>
      <c r="AH68" t="s">
        <v>300</v>
      </c>
      <c r="AI68" t="s">
        <v>301</v>
      </c>
      <c r="AJ68" t="s">
        <v>302</v>
      </c>
      <c r="AK68" t="s">
        <v>320</v>
      </c>
      <c r="AL68" t="s">
        <v>321</v>
      </c>
      <c r="AM68" t="s">
        <v>14</v>
      </c>
      <c r="AN68" t="s">
        <v>15</v>
      </c>
      <c r="AO68" t="s">
        <v>15</v>
      </c>
      <c r="AP68" t="s">
        <v>15</v>
      </c>
      <c r="AQ68">
        <v>2019</v>
      </c>
      <c r="AR68" t="s">
        <v>26</v>
      </c>
      <c r="AS68" t="s">
        <v>32</v>
      </c>
      <c r="AT68" t="s">
        <v>345</v>
      </c>
      <c r="AU68" t="s">
        <v>137</v>
      </c>
      <c r="AV68" t="s">
        <v>336</v>
      </c>
      <c r="AW68" t="s">
        <v>34</v>
      </c>
      <c r="AX68" t="s">
        <v>341</v>
      </c>
    </row>
    <row r="69" spans="1:51" x14ac:dyDescent="0.25">
      <c r="A69">
        <v>124</v>
      </c>
      <c r="B69" t="s">
        <v>214</v>
      </c>
      <c r="C69">
        <v>1</v>
      </c>
      <c r="D69" t="s">
        <v>8</v>
      </c>
      <c r="E69">
        <v>2056718710</v>
      </c>
      <c r="F69" t="s">
        <v>215</v>
      </c>
      <c r="G69" t="s">
        <v>214</v>
      </c>
      <c r="H69" t="s">
        <v>23</v>
      </c>
      <c r="I69" t="s">
        <v>23</v>
      </c>
      <c r="J69" t="s">
        <v>24</v>
      </c>
      <c r="K69" t="s">
        <v>23</v>
      </c>
      <c r="L69" t="s">
        <v>10</v>
      </c>
      <c r="M69" t="s">
        <v>11</v>
      </c>
      <c r="N69" t="s">
        <v>11</v>
      </c>
      <c r="O69" t="s">
        <v>23</v>
      </c>
      <c r="P69" t="s">
        <v>24</v>
      </c>
      <c r="Q69" t="s">
        <v>10</v>
      </c>
      <c r="R69" t="s">
        <v>10</v>
      </c>
      <c r="S69" t="s">
        <v>11</v>
      </c>
      <c r="T69" t="s">
        <v>23</v>
      </c>
      <c r="U69" t="s">
        <v>11</v>
      </c>
      <c r="V69" t="s">
        <v>11</v>
      </c>
      <c r="W69" t="s">
        <v>23</v>
      </c>
      <c r="X69" t="s">
        <v>10</v>
      </c>
      <c r="Y69" t="s">
        <v>11</v>
      </c>
      <c r="Z69" t="s">
        <v>23</v>
      </c>
      <c r="AA69" t="s">
        <v>12</v>
      </c>
      <c r="AB69" t="s">
        <v>13</v>
      </c>
      <c r="AC69" t="s">
        <v>12</v>
      </c>
      <c r="AD69" t="s">
        <v>12</v>
      </c>
      <c r="AE69" t="s">
        <v>12</v>
      </c>
      <c r="AF69" t="s">
        <v>12</v>
      </c>
      <c r="AG69" t="s">
        <v>303</v>
      </c>
      <c r="AH69" t="s">
        <v>321</v>
      </c>
      <c r="AI69" t="s">
        <v>301</v>
      </c>
      <c r="AJ69" t="s">
        <v>300</v>
      </c>
      <c r="AK69" t="s">
        <v>320</v>
      </c>
      <c r="AL69" t="s">
        <v>302</v>
      </c>
      <c r="AM69" t="s">
        <v>14</v>
      </c>
      <c r="AN69" t="s">
        <v>15</v>
      </c>
      <c r="AO69" t="s">
        <v>14</v>
      </c>
      <c r="AP69" t="s">
        <v>15</v>
      </c>
      <c r="AQ69">
        <v>2019</v>
      </c>
      <c r="AR69" t="s">
        <v>16</v>
      </c>
      <c r="AS69" t="s">
        <v>17</v>
      </c>
      <c r="AT69" t="s">
        <v>17</v>
      </c>
      <c r="AU69" t="s">
        <v>169</v>
      </c>
      <c r="AV69" t="s">
        <v>336</v>
      </c>
      <c r="AW69" t="s">
        <v>19</v>
      </c>
      <c r="AX69" t="s">
        <v>342</v>
      </c>
    </row>
    <row r="70" spans="1:51" x14ac:dyDescent="0.25">
      <c r="A70">
        <v>126</v>
      </c>
      <c r="B70" t="s">
        <v>216</v>
      </c>
      <c r="C70">
        <v>1</v>
      </c>
      <c r="D70" t="s">
        <v>8</v>
      </c>
      <c r="E70">
        <v>837176754</v>
      </c>
      <c r="F70" t="s">
        <v>217</v>
      </c>
      <c r="G70" t="s">
        <v>216</v>
      </c>
      <c r="H70" t="s">
        <v>23</v>
      </c>
      <c r="I70" t="s">
        <v>23</v>
      </c>
      <c r="J70" t="s">
        <v>23</v>
      </c>
      <c r="K70" t="s">
        <v>23</v>
      </c>
      <c r="L70" t="s">
        <v>11</v>
      </c>
      <c r="M70" t="s">
        <v>23</v>
      </c>
      <c r="N70" t="s">
        <v>10</v>
      </c>
      <c r="O70" t="s">
        <v>23</v>
      </c>
      <c r="P70" t="s">
        <v>23</v>
      </c>
      <c r="Q70" t="s">
        <v>24</v>
      </c>
      <c r="R70" t="s">
        <v>23</v>
      </c>
      <c r="S70" t="s">
        <v>11</v>
      </c>
      <c r="T70" t="s">
        <v>23</v>
      </c>
      <c r="U70" t="s">
        <v>10</v>
      </c>
      <c r="V70" t="s">
        <v>23</v>
      </c>
      <c r="W70" t="s">
        <v>23</v>
      </c>
      <c r="X70" t="s">
        <v>23</v>
      </c>
      <c r="Y70" t="s">
        <v>11</v>
      </c>
      <c r="Z70" t="s">
        <v>23</v>
      </c>
      <c r="AA70" t="s">
        <v>12</v>
      </c>
      <c r="AB70" t="s">
        <v>13</v>
      </c>
      <c r="AC70" t="s">
        <v>13</v>
      </c>
      <c r="AD70" t="s">
        <v>13</v>
      </c>
      <c r="AE70" t="s">
        <v>13</v>
      </c>
      <c r="AF70" t="s">
        <v>64</v>
      </c>
      <c r="AG70" t="s">
        <v>301</v>
      </c>
      <c r="AH70" t="s">
        <v>321</v>
      </c>
      <c r="AI70" t="s">
        <v>303</v>
      </c>
      <c r="AJ70" t="s">
        <v>300</v>
      </c>
      <c r="AK70" t="s">
        <v>302</v>
      </c>
      <c r="AL70" t="s">
        <v>320</v>
      </c>
      <c r="AM70" t="s">
        <v>14</v>
      </c>
      <c r="AN70" t="s">
        <v>15</v>
      </c>
      <c r="AO70" t="s">
        <v>15</v>
      </c>
      <c r="AP70" t="s">
        <v>15</v>
      </c>
      <c r="AQ70">
        <v>2018</v>
      </c>
      <c r="AR70" t="s">
        <v>38</v>
      </c>
      <c r="AS70" t="s">
        <v>17</v>
      </c>
      <c r="AT70" t="s">
        <v>17</v>
      </c>
      <c r="AU70" t="s">
        <v>169</v>
      </c>
      <c r="AV70" t="s">
        <v>336</v>
      </c>
      <c r="AW70" t="s">
        <v>53</v>
      </c>
      <c r="AX70" t="s">
        <v>340</v>
      </c>
    </row>
    <row r="71" spans="1:51" x14ac:dyDescent="0.25">
      <c r="A71">
        <v>128</v>
      </c>
      <c r="B71" t="s">
        <v>218</v>
      </c>
      <c r="C71">
        <v>1</v>
      </c>
      <c r="D71" t="s">
        <v>8</v>
      </c>
      <c r="E71">
        <v>1277076869</v>
      </c>
      <c r="F71" t="s">
        <v>219</v>
      </c>
      <c r="G71" t="s">
        <v>218</v>
      </c>
      <c r="H71" t="s">
        <v>24</v>
      </c>
      <c r="I71" t="s">
        <v>23</v>
      </c>
      <c r="J71" t="s">
        <v>24</v>
      </c>
      <c r="K71" t="s">
        <v>10</v>
      </c>
      <c r="L71" t="s">
        <v>24</v>
      </c>
      <c r="M71" t="s">
        <v>10</v>
      </c>
      <c r="N71" t="s">
        <v>11</v>
      </c>
      <c r="O71" t="s">
        <v>10</v>
      </c>
      <c r="P71" t="s">
        <v>11</v>
      </c>
      <c r="Q71" t="s">
        <v>23</v>
      </c>
      <c r="R71" t="s">
        <v>23</v>
      </c>
      <c r="S71" t="s">
        <v>10</v>
      </c>
      <c r="T71" t="s">
        <v>23</v>
      </c>
      <c r="U71" t="s">
        <v>10</v>
      </c>
      <c r="V71" t="s">
        <v>24</v>
      </c>
      <c r="W71" t="s">
        <v>10</v>
      </c>
      <c r="X71" t="s">
        <v>10</v>
      </c>
      <c r="Y71" t="s">
        <v>23</v>
      </c>
      <c r="Z71" t="s">
        <v>10</v>
      </c>
      <c r="AA71" t="s">
        <v>25</v>
      </c>
      <c r="AB71" t="s">
        <v>64</v>
      </c>
      <c r="AC71" t="s">
        <v>25</v>
      </c>
      <c r="AD71" t="s">
        <v>13</v>
      </c>
      <c r="AE71" t="s">
        <v>12</v>
      </c>
      <c r="AF71" t="s">
        <v>25</v>
      </c>
      <c r="AG71" t="s">
        <v>300</v>
      </c>
      <c r="AH71" t="s">
        <v>303</v>
      </c>
      <c r="AI71" t="s">
        <v>321</v>
      </c>
      <c r="AJ71" t="s">
        <v>301</v>
      </c>
      <c r="AK71" t="s">
        <v>320</v>
      </c>
      <c r="AL71" t="s">
        <v>302</v>
      </c>
      <c r="AM71" t="s">
        <v>14</v>
      </c>
      <c r="AN71" t="s">
        <v>15</v>
      </c>
      <c r="AO71" t="s">
        <v>15</v>
      </c>
      <c r="AP71" t="s">
        <v>15</v>
      </c>
      <c r="AQ71">
        <v>2017</v>
      </c>
      <c r="AR71" t="s">
        <v>38</v>
      </c>
      <c r="AS71" t="s">
        <v>32</v>
      </c>
      <c r="AT71" t="s">
        <v>345</v>
      </c>
      <c r="AU71" t="s">
        <v>46</v>
      </c>
      <c r="AV71" t="s">
        <v>337</v>
      </c>
      <c r="AW71" t="s">
        <v>34</v>
      </c>
      <c r="AX71" t="s">
        <v>341</v>
      </c>
      <c r="AY71" t="s">
        <v>220</v>
      </c>
    </row>
    <row r="72" spans="1:51" x14ac:dyDescent="0.25">
      <c r="A72">
        <v>131</v>
      </c>
      <c r="B72" t="s">
        <v>221</v>
      </c>
      <c r="C72">
        <v>1</v>
      </c>
      <c r="D72" t="s">
        <v>8</v>
      </c>
      <c r="E72">
        <v>918861858</v>
      </c>
      <c r="F72" t="s">
        <v>222</v>
      </c>
      <c r="G72" t="s">
        <v>221</v>
      </c>
      <c r="H72" t="s">
        <v>24</v>
      </c>
      <c r="I72" t="s">
        <v>23</v>
      </c>
      <c r="J72" t="s">
        <v>23</v>
      </c>
      <c r="K72" t="s">
        <v>24</v>
      </c>
      <c r="L72" t="s">
        <v>10</v>
      </c>
      <c r="M72" t="s">
        <v>24</v>
      </c>
      <c r="N72" t="s">
        <v>11</v>
      </c>
      <c r="O72" t="s">
        <v>11</v>
      </c>
      <c r="P72" t="s">
        <v>10</v>
      </c>
      <c r="Q72" t="s">
        <v>23</v>
      </c>
      <c r="R72" t="s">
        <v>11</v>
      </c>
      <c r="S72" t="s">
        <v>23</v>
      </c>
      <c r="T72" t="s">
        <v>23</v>
      </c>
      <c r="U72" t="s">
        <v>23</v>
      </c>
      <c r="V72" t="s">
        <v>10</v>
      </c>
      <c r="W72" t="s">
        <v>24</v>
      </c>
      <c r="X72" t="s">
        <v>10</v>
      </c>
      <c r="Y72" t="s">
        <v>23</v>
      </c>
      <c r="Z72" t="s">
        <v>10</v>
      </c>
      <c r="AA72" t="s">
        <v>12</v>
      </c>
      <c r="AB72" t="s">
        <v>13</v>
      </c>
      <c r="AC72" t="s">
        <v>25</v>
      </c>
      <c r="AD72" t="s">
        <v>12</v>
      </c>
      <c r="AE72" t="s">
        <v>12</v>
      </c>
      <c r="AF72" t="s">
        <v>12</v>
      </c>
      <c r="AG72" t="s">
        <v>303</v>
      </c>
      <c r="AH72" t="s">
        <v>300</v>
      </c>
      <c r="AI72" t="s">
        <v>320</v>
      </c>
      <c r="AJ72" t="s">
        <v>321</v>
      </c>
      <c r="AK72" t="s">
        <v>302</v>
      </c>
      <c r="AL72" t="s">
        <v>301</v>
      </c>
      <c r="AM72" t="s">
        <v>15</v>
      </c>
      <c r="AN72" t="s">
        <v>15</v>
      </c>
      <c r="AO72" t="s">
        <v>14</v>
      </c>
      <c r="AP72" t="s">
        <v>15</v>
      </c>
      <c r="AQ72">
        <v>2018</v>
      </c>
      <c r="AR72" t="s">
        <v>26</v>
      </c>
      <c r="AS72" t="s">
        <v>17</v>
      </c>
      <c r="AT72" t="s">
        <v>17</v>
      </c>
      <c r="AU72" t="s">
        <v>39</v>
      </c>
      <c r="AV72" t="s">
        <v>338</v>
      </c>
      <c r="AW72" t="s">
        <v>19</v>
      </c>
      <c r="AX72" t="s">
        <v>342</v>
      </c>
    </row>
    <row r="73" spans="1:51" x14ac:dyDescent="0.25">
      <c r="A73">
        <v>133</v>
      </c>
      <c r="B73" t="s">
        <v>223</v>
      </c>
      <c r="C73">
        <v>1</v>
      </c>
      <c r="D73" t="s">
        <v>8</v>
      </c>
      <c r="E73">
        <v>703190951</v>
      </c>
      <c r="F73" t="s">
        <v>224</v>
      </c>
      <c r="G73" t="s">
        <v>223</v>
      </c>
      <c r="H73" t="s">
        <v>11</v>
      </c>
      <c r="I73" t="s">
        <v>11</v>
      </c>
      <c r="J73" t="s">
        <v>10</v>
      </c>
      <c r="K73" t="s">
        <v>10</v>
      </c>
      <c r="L73" t="s">
        <v>11</v>
      </c>
      <c r="M73" t="s">
        <v>11</v>
      </c>
      <c r="N73" t="s">
        <v>10</v>
      </c>
      <c r="O73" t="s">
        <v>11</v>
      </c>
      <c r="P73" t="s">
        <v>11</v>
      </c>
      <c r="Q73" t="s">
        <v>11</v>
      </c>
      <c r="R73" t="s">
        <v>11</v>
      </c>
      <c r="S73" t="s">
        <v>11</v>
      </c>
      <c r="T73" t="s">
        <v>23</v>
      </c>
      <c r="U73" t="s">
        <v>11</v>
      </c>
      <c r="V73" t="s">
        <v>11</v>
      </c>
      <c r="W73" t="s">
        <v>10</v>
      </c>
      <c r="X73" t="s">
        <v>11</v>
      </c>
      <c r="Y73" t="s">
        <v>10</v>
      </c>
      <c r="Z73" t="s">
        <v>11</v>
      </c>
      <c r="AA73" t="s">
        <v>12</v>
      </c>
      <c r="AB73" t="s">
        <v>13</v>
      </c>
      <c r="AC73" t="s">
        <v>13</v>
      </c>
      <c r="AD73" t="s">
        <v>25</v>
      </c>
      <c r="AE73" t="s">
        <v>12</v>
      </c>
      <c r="AF73" t="s">
        <v>12</v>
      </c>
      <c r="AG73" t="s">
        <v>321</v>
      </c>
      <c r="AH73" t="s">
        <v>300</v>
      </c>
      <c r="AI73" t="s">
        <v>320</v>
      </c>
      <c r="AJ73" t="s">
        <v>302</v>
      </c>
      <c r="AK73" t="s">
        <v>303</v>
      </c>
      <c r="AL73" t="s">
        <v>301</v>
      </c>
      <c r="AM73" t="s">
        <v>14</v>
      </c>
      <c r="AN73" t="s">
        <v>15</v>
      </c>
      <c r="AO73" t="s">
        <v>14</v>
      </c>
      <c r="AP73" t="s">
        <v>15</v>
      </c>
      <c r="AQ73">
        <v>2020</v>
      </c>
      <c r="AR73" t="s">
        <v>16</v>
      </c>
      <c r="AS73" t="s">
        <v>32</v>
      </c>
      <c r="AT73" t="s">
        <v>345</v>
      </c>
      <c r="AU73" t="s">
        <v>18</v>
      </c>
      <c r="AV73" t="s">
        <v>347</v>
      </c>
      <c r="AW73" t="s">
        <v>40</v>
      </c>
      <c r="AX73" t="s">
        <v>343</v>
      </c>
    </row>
    <row r="74" spans="1:51" x14ac:dyDescent="0.25">
      <c r="A74">
        <v>138</v>
      </c>
      <c r="B74" t="s">
        <v>225</v>
      </c>
      <c r="C74">
        <v>1</v>
      </c>
      <c r="D74" t="s">
        <v>8</v>
      </c>
      <c r="E74">
        <v>987769411</v>
      </c>
      <c r="F74" t="s">
        <v>226</v>
      </c>
      <c r="G74" t="s">
        <v>225</v>
      </c>
      <c r="H74" t="s">
        <v>23</v>
      </c>
      <c r="I74" t="s">
        <v>11</v>
      </c>
      <c r="J74" t="s">
        <v>23</v>
      </c>
      <c r="K74" t="s">
        <v>11</v>
      </c>
      <c r="L74" t="s">
        <v>11</v>
      </c>
      <c r="M74" t="s">
        <v>23</v>
      </c>
      <c r="N74" t="s">
        <v>11</v>
      </c>
      <c r="O74" t="s">
        <v>11</v>
      </c>
      <c r="P74" t="s">
        <v>11</v>
      </c>
      <c r="Q74" t="s">
        <v>23</v>
      </c>
      <c r="R74" t="s">
        <v>11</v>
      </c>
      <c r="S74" t="s">
        <v>11</v>
      </c>
      <c r="T74" t="s">
        <v>10</v>
      </c>
      <c r="U74" t="s">
        <v>23</v>
      </c>
      <c r="V74" t="s">
        <v>11</v>
      </c>
      <c r="W74" t="s">
        <v>11</v>
      </c>
      <c r="X74" t="s">
        <v>10</v>
      </c>
      <c r="Y74" t="s">
        <v>11</v>
      </c>
      <c r="Z74" t="s">
        <v>11</v>
      </c>
      <c r="AA74" t="s">
        <v>12</v>
      </c>
      <c r="AB74" t="s">
        <v>64</v>
      </c>
      <c r="AC74" t="s">
        <v>12</v>
      </c>
      <c r="AD74" t="s">
        <v>64</v>
      </c>
      <c r="AE74" t="s">
        <v>12</v>
      </c>
      <c r="AF74" t="s">
        <v>12</v>
      </c>
      <c r="AG74" t="s">
        <v>303</v>
      </c>
      <c r="AH74" t="s">
        <v>300</v>
      </c>
      <c r="AI74" t="s">
        <v>320</v>
      </c>
      <c r="AJ74" t="s">
        <v>302</v>
      </c>
      <c r="AK74" t="s">
        <v>321</v>
      </c>
      <c r="AL74" t="s">
        <v>301</v>
      </c>
      <c r="AM74" t="s">
        <v>14</v>
      </c>
      <c r="AN74" t="s">
        <v>15</v>
      </c>
      <c r="AO74" t="s">
        <v>14</v>
      </c>
      <c r="AP74" t="s">
        <v>15</v>
      </c>
      <c r="AQ74">
        <v>2018</v>
      </c>
      <c r="AR74" t="s">
        <v>26</v>
      </c>
      <c r="AS74" t="s">
        <v>32</v>
      </c>
      <c r="AT74" t="s">
        <v>345</v>
      </c>
      <c r="AU74" t="s">
        <v>46</v>
      </c>
      <c r="AV74" t="s">
        <v>337</v>
      </c>
      <c r="AW74" t="s">
        <v>124</v>
      </c>
      <c r="AX74" t="s">
        <v>342</v>
      </c>
      <c r="AY74" t="s">
        <v>227</v>
      </c>
    </row>
    <row r="75" spans="1:51" x14ac:dyDescent="0.25">
      <c r="A75">
        <v>140</v>
      </c>
      <c r="B75" t="s">
        <v>228</v>
      </c>
      <c r="C75">
        <v>1</v>
      </c>
      <c r="D75" t="s">
        <v>8</v>
      </c>
      <c r="E75">
        <v>1805608539</v>
      </c>
      <c r="F75" t="s">
        <v>229</v>
      </c>
      <c r="G75" t="s">
        <v>228</v>
      </c>
      <c r="H75" t="s">
        <v>24</v>
      </c>
      <c r="I75" t="s">
        <v>11</v>
      </c>
      <c r="J75" t="s">
        <v>11</v>
      </c>
      <c r="K75" t="s">
        <v>10</v>
      </c>
      <c r="L75" t="s">
        <v>24</v>
      </c>
      <c r="M75" t="s">
        <v>10</v>
      </c>
      <c r="N75" t="s">
        <v>11</v>
      </c>
      <c r="O75" t="s">
        <v>11</v>
      </c>
      <c r="P75" t="s">
        <v>11</v>
      </c>
      <c r="Q75" t="s">
        <v>10</v>
      </c>
      <c r="R75" t="s">
        <v>24</v>
      </c>
      <c r="S75" t="s">
        <v>23</v>
      </c>
      <c r="T75" t="s">
        <v>10</v>
      </c>
      <c r="U75" t="s">
        <v>10</v>
      </c>
      <c r="V75" t="s">
        <v>10</v>
      </c>
      <c r="W75" t="s">
        <v>10</v>
      </c>
      <c r="X75" t="s">
        <v>11</v>
      </c>
      <c r="Y75" t="s">
        <v>24</v>
      </c>
      <c r="Z75" t="s">
        <v>11</v>
      </c>
      <c r="AA75" t="s">
        <v>12</v>
      </c>
      <c r="AB75" t="s">
        <v>13</v>
      </c>
      <c r="AC75" t="s">
        <v>13</v>
      </c>
      <c r="AD75" t="s">
        <v>25</v>
      </c>
      <c r="AE75" t="s">
        <v>13</v>
      </c>
      <c r="AF75" t="s">
        <v>12</v>
      </c>
      <c r="AG75" t="s">
        <v>300</v>
      </c>
      <c r="AH75" t="s">
        <v>301</v>
      </c>
      <c r="AI75" t="s">
        <v>320</v>
      </c>
      <c r="AJ75" t="s">
        <v>303</v>
      </c>
      <c r="AK75" t="s">
        <v>321</v>
      </c>
      <c r="AL75" t="s">
        <v>302</v>
      </c>
      <c r="AM75" t="s">
        <v>14</v>
      </c>
      <c r="AN75" t="s">
        <v>15</v>
      </c>
      <c r="AO75" t="s">
        <v>14</v>
      </c>
      <c r="AP75" t="s">
        <v>15</v>
      </c>
      <c r="AQ75">
        <v>2019</v>
      </c>
      <c r="AR75" t="s">
        <v>16</v>
      </c>
      <c r="AS75" t="s">
        <v>32</v>
      </c>
      <c r="AT75" t="s">
        <v>345</v>
      </c>
      <c r="AU75" t="s">
        <v>39</v>
      </c>
      <c r="AV75" t="s">
        <v>338</v>
      </c>
      <c r="AW75" t="s">
        <v>57</v>
      </c>
      <c r="AX75" t="s">
        <v>340</v>
      </c>
    </row>
    <row r="76" spans="1:51" x14ac:dyDescent="0.25">
      <c r="A76">
        <v>141</v>
      </c>
      <c r="B76" t="s">
        <v>230</v>
      </c>
      <c r="C76">
        <v>1</v>
      </c>
      <c r="D76" t="s">
        <v>8</v>
      </c>
      <c r="E76">
        <v>710299959</v>
      </c>
      <c r="F76" t="s">
        <v>231</v>
      </c>
      <c r="G76" t="s">
        <v>230</v>
      </c>
      <c r="H76" t="s">
        <v>24</v>
      </c>
      <c r="I76" t="s">
        <v>23</v>
      </c>
      <c r="J76" t="s">
        <v>10</v>
      </c>
      <c r="K76" t="s">
        <v>23</v>
      </c>
      <c r="L76" t="s">
        <v>10</v>
      </c>
      <c r="M76" t="s">
        <v>23</v>
      </c>
      <c r="N76" t="s">
        <v>11</v>
      </c>
      <c r="O76" t="s">
        <v>11</v>
      </c>
      <c r="P76" t="s">
        <v>23</v>
      </c>
      <c r="Q76" t="s">
        <v>24</v>
      </c>
      <c r="R76" t="s">
        <v>11</v>
      </c>
      <c r="S76" t="s">
        <v>11</v>
      </c>
      <c r="T76" t="s">
        <v>23</v>
      </c>
      <c r="U76" t="s">
        <v>10</v>
      </c>
      <c r="V76" t="s">
        <v>11</v>
      </c>
      <c r="W76" t="s">
        <v>23</v>
      </c>
      <c r="X76" t="s">
        <v>11</v>
      </c>
      <c r="Y76" t="s">
        <v>24</v>
      </c>
      <c r="Z76" t="s">
        <v>11</v>
      </c>
      <c r="AA76" t="s">
        <v>12</v>
      </c>
      <c r="AB76" t="s">
        <v>13</v>
      </c>
      <c r="AC76" t="s">
        <v>12</v>
      </c>
      <c r="AD76" t="s">
        <v>12</v>
      </c>
      <c r="AE76" t="s">
        <v>12</v>
      </c>
      <c r="AF76" t="s">
        <v>12</v>
      </c>
      <c r="AG76" t="s">
        <v>303</v>
      </c>
      <c r="AH76" t="s">
        <v>321</v>
      </c>
      <c r="AI76" t="s">
        <v>302</v>
      </c>
      <c r="AJ76" t="s">
        <v>300</v>
      </c>
      <c r="AK76" t="s">
        <v>301</v>
      </c>
      <c r="AL76" t="s">
        <v>320</v>
      </c>
      <c r="AM76" t="s">
        <v>14</v>
      </c>
      <c r="AN76" t="s">
        <v>15</v>
      </c>
      <c r="AO76" t="s">
        <v>15</v>
      </c>
      <c r="AP76" t="s">
        <v>15</v>
      </c>
      <c r="AQ76">
        <v>2019</v>
      </c>
      <c r="AR76" t="s">
        <v>26</v>
      </c>
      <c r="AS76" t="s">
        <v>17</v>
      </c>
      <c r="AT76" t="s">
        <v>17</v>
      </c>
      <c r="AU76" t="s">
        <v>46</v>
      </c>
      <c r="AV76" t="s">
        <v>337</v>
      </c>
      <c r="AW76" t="s">
        <v>143</v>
      </c>
      <c r="AX76" t="s">
        <v>342</v>
      </c>
      <c r="AY76" t="s">
        <v>232</v>
      </c>
    </row>
    <row r="77" spans="1:51" x14ac:dyDescent="0.25">
      <c r="A77">
        <v>144</v>
      </c>
      <c r="B77" t="s">
        <v>233</v>
      </c>
      <c r="C77">
        <v>1</v>
      </c>
      <c r="D77" t="s">
        <v>8</v>
      </c>
      <c r="E77">
        <v>1245563417</v>
      </c>
      <c r="F77" t="s">
        <v>234</v>
      </c>
      <c r="G77" t="s">
        <v>233</v>
      </c>
      <c r="H77" t="s">
        <v>10</v>
      </c>
      <c r="I77" t="s">
        <v>10</v>
      </c>
      <c r="J77" t="s">
        <v>11</v>
      </c>
      <c r="K77" t="s">
        <v>11</v>
      </c>
      <c r="L77" t="s">
        <v>10</v>
      </c>
      <c r="M77" t="s">
        <v>11</v>
      </c>
      <c r="N77" t="s">
        <v>11</v>
      </c>
      <c r="O77" t="s">
        <v>23</v>
      </c>
      <c r="P77" t="s">
        <v>11</v>
      </c>
      <c r="Q77" t="s">
        <v>11</v>
      </c>
      <c r="R77" t="s">
        <v>10</v>
      </c>
      <c r="S77" t="s">
        <v>10</v>
      </c>
      <c r="T77" t="s">
        <v>10</v>
      </c>
      <c r="U77" t="s">
        <v>11</v>
      </c>
      <c r="V77" t="s">
        <v>11</v>
      </c>
      <c r="W77" t="s">
        <v>11</v>
      </c>
      <c r="X77" t="s">
        <v>11</v>
      </c>
      <c r="Y77" t="s">
        <v>23</v>
      </c>
      <c r="Z77" t="s">
        <v>11</v>
      </c>
      <c r="AA77" t="s">
        <v>12</v>
      </c>
      <c r="AB77" t="s">
        <v>12</v>
      </c>
      <c r="AC77" t="s">
        <v>12</v>
      </c>
      <c r="AD77" t="s">
        <v>12</v>
      </c>
      <c r="AE77" t="s">
        <v>12</v>
      </c>
      <c r="AF77" t="s">
        <v>13</v>
      </c>
      <c r="AG77" t="s">
        <v>321</v>
      </c>
      <c r="AH77" t="s">
        <v>320</v>
      </c>
      <c r="AI77" t="s">
        <v>303</v>
      </c>
      <c r="AJ77" t="s">
        <v>301</v>
      </c>
      <c r="AK77" t="s">
        <v>302</v>
      </c>
      <c r="AL77" t="s">
        <v>300</v>
      </c>
      <c r="AM77" t="s">
        <v>15</v>
      </c>
      <c r="AN77" t="s">
        <v>15</v>
      </c>
      <c r="AO77" t="s">
        <v>14</v>
      </c>
      <c r="AP77" t="s">
        <v>15</v>
      </c>
      <c r="AQ77">
        <v>2013</v>
      </c>
      <c r="AR77" t="s">
        <v>26</v>
      </c>
      <c r="AS77" t="s">
        <v>17</v>
      </c>
      <c r="AT77" t="s">
        <v>17</v>
      </c>
      <c r="AU77" t="s">
        <v>33</v>
      </c>
      <c r="AV77" t="s">
        <v>337</v>
      </c>
      <c r="AW77" t="s">
        <v>143</v>
      </c>
      <c r="AX77" t="s">
        <v>342</v>
      </c>
      <c r="AY77" t="s">
        <v>235</v>
      </c>
    </row>
    <row r="78" spans="1:51" x14ac:dyDescent="0.25">
      <c r="A78">
        <v>145</v>
      </c>
      <c r="B78" t="s">
        <v>236</v>
      </c>
      <c r="C78">
        <v>1</v>
      </c>
      <c r="D78" t="s">
        <v>8</v>
      </c>
      <c r="E78">
        <v>1100216311</v>
      </c>
      <c r="F78" t="s">
        <v>237</v>
      </c>
      <c r="G78" t="s">
        <v>236</v>
      </c>
      <c r="H78" t="s">
        <v>11</v>
      </c>
      <c r="I78" t="s">
        <v>11</v>
      </c>
      <c r="J78" t="s">
        <v>11</v>
      </c>
      <c r="K78" t="s">
        <v>11</v>
      </c>
      <c r="L78" t="s">
        <v>23</v>
      </c>
      <c r="M78" t="s">
        <v>11</v>
      </c>
      <c r="N78" t="s">
        <v>11</v>
      </c>
      <c r="O78" t="s">
        <v>10</v>
      </c>
      <c r="P78" t="s">
        <v>11</v>
      </c>
      <c r="Q78" t="s">
        <v>11</v>
      </c>
      <c r="R78" t="s">
        <v>11</v>
      </c>
      <c r="S78" t="s">
        <v>23</v>
      </c>
      <c r="T78" t="s">
        <v>24</v>
      </c>
      <c r="U78" t="s">
        <v>11</v>
      </c>
      <c r="V78" t="s">
        <v>11</v>
      </c>
      <c r="W78" t="s">
        <v>24</v>
      </c>
      <c r="X78" t="s">
        <v>11</v>
      </c>
      <c r="Y78" t="s">
        <v>24</v>
      </c>
      <c r="Z78" t="s">
        <v>10</v>
      </c>
      <c r="AA78" t="s">
        <v>12</v>
      </c>
      <c r="AB78" t="s">
        <v>13</v>
      </c>
      <c r="AC78" t="s">
        <v>13</v>
      </c>
      <c r="AD78" t="s">
        <v>12</v>
      </c>
      <c r="AE78" t="s">
        <v>12</v>
      </c>
      <c r="AF78" t="s">
        <v>12</v>
      </c>
      <c r="AG78" t="s">
        <v>300</v>
      </c>
      <c r="AH78" t="s">
        <v>301</v>
      </c>
      <c r="AI78" t="s">
        <v>320</v>
      </c>
      <c r="AJ78" t="s">
        <v>303</v>
      </c>
      <c r="AK78" t="s">
        <v>321</v>
      </c>
      <c r="AL78" t="s">
        <v>302</v>
      </c>
      <c r="AM78" t="s">
        <v>14</v>
      </c>
      <c r="AN78" t="s">
        <v>15</v>
      </c>
      <c r="AO78" t="s">
        <v>14</v>
      </c>
      <c r="AP78" t="s">
        <v>15</v>
      </c>
      <c r="AQ78">
        <v>2020</v>
      </c>
      <c r="AR78" t="s">
        <v>16</v>
      </c>
      <c r="AS78" t="s">
        <v>32</v>
      </c>
      <c r="AT78" t="s">
        <v>345</v>
      </c>
      <c r="AU78" t="s">
        <v>39</v>
      </c>
      <c r="AV78" t="s">
        <v>338</v>
      </c>
      <c r="AW78" t="s">
        <v>57</v>
      </c>
      <c r="AX78" t="s">
        <v>340</v>
      </c>
    </row>
    <row r="79" spans="1:51" x14ac:dyDescent="0.25">
      <c r="A79">
        <v>146</v>
      </c>
      <c r="B79" t="s">
        <v>238</v>
      </c>
      <c r="C79">
        <v>1</v>
      </c>
      <c r="D79" t="s">
        <v>8</v>
      </c>
      <c r="E79">
        <v>867900370</v>
      </c>
      <c r="F79" t="s">
        <v>239</v>
      </c>
      <c r="G79" t="s">
        <v>238</v>
      </c>
      <c r="H79" t="s">
        <v>11</v>
      </c>
      <c r="I79" t="s">
        <v>23</v>
      </c>
      <c r="J79" t="s">
        <v>10</v>
      </c>
      <c r="K79" t="s">
        <v>10</v>
      </c>
      <c r="L79" t="s">
        <v>24</v>
      </c>
      <c r="M79" t="s">
        <v>11</v>
      </c>
      <c r="N79" t="s">
        <v>11</v>
      </c>
      <c r="O79" t="s">
        <v>10</v>
      </c>
      <c r="P79" t="s">
        <v>11</v>
      </c>
      <c r="Q79" t="s">
        <v>10</v>
      </c>
      <c r="R79" t="s">
        <v>11</v>
      </c>
      <c r="S79" t="s">
        <v>11</v>
      </c>
      <c r="T79" t="s">
        <v>10</v>
      </c>
      <c r="U79" t="s">
        <v>11</v>
      </c>
      <c r="V79" t="s">
        <v>24</v>
      </c>
      <c r="W79" t="s">
        <v>10</v>
      </c>
      <c r="X79" t="s">
        <v>11</v>
      </c>
      <c r="Y79" t="s">
        <v>24</v>
      </c>
      <c r="Z79" t="s">
        <v>10</v>
      </c>
      <c r="AA79" t="s">
        <v>12</v>
      </c>
      <c r="AB79" t="s">
        <v>13</v>
      </c>
      <c r="AC79" t="s">
        <v>13</v>
      </c>
      <c r="AD79" t="s">
        <v>13</v>
      </c>
      <c r="AE79" t="s">
        <v>13</v>
      </c>
      <c r="AF79" t="s">
        <v>12</v>
      </c>
      <c r="AG79" t="s">
        <v>301</v>
      </c>
      <c r="AH79" t="s">
        <v>300</v>
      </c>
      <c r="AI79" t="s">
        <v>321</v>
      </c>
      <c r="AJ79" t="s">
        <v>302</v>
      </c>
      <c r="AK79" t="s">
        <v>320</v>
      </c>
      <c r="AL79" t="s">
        <v>303</v>
      </c>
      <c r="AM79" t="s">
        <v>14</v>
      </c>
      <c r="AN79" t="s">
        <v>15</v>
      </c>
      <c r="AO79" t="s">
        <v>15</v>
      </c>
      <c r="AP79" t="s">
        <v>15</v>
      </c>
      <c r="AQ79">
        <v>2020</v>
      </c>
      <c r="AR79" t="s">
        <v>26</v>
      </c>
      <c r="AS79" t="s">
        <v>147</v>
      </c>
      <c r="AT79" t="s">
        <v>345</v>
      </c>
      <c r="AU79" t="s">
        <v>33</v>
      </c>
      <c r="AV79" t="s">
        <v>337</v>
      </c>
      <c r="AW79" t="s">
        <v>86</v>
      </c>
      <c r="AX79" t="s">
        <v>341</v>
      </c>
    </row>
    <row r="80" spans="1:51" x14ac:dyDescent="0.25">
      <c r="A80">
        <v>148</v>
      </c>
      <c r="B80" t="s">
        <v>240</v>
      </c>
      <c r="C80">
        <v>1</v>
      </c>
      <c r="D80" t="s">
        <v>8</v>
      </c>
      <c r="E80">
        <v>1600972410</v>
      </c>
      <c r="F80" t="s">
        <v>241</v>
      </c>
      <c r="G80" t="s">
        <v>240</v>
      </c>
      <c r="H80" t="s">
        <v>10</v>
      </c>
      <c r="I80" t="s">
        <v>11</v>
      </c>
      <c r="J80" t="s">
        <v>11</v>
      </c>
      <c r="K80" t="s">
        <v>10</v>
      </c>
      <c r="L80" t="s">
        <v>23</v>
      </c>
      <c r="M80" t="s">
        <v>11</v>
      </c>
      <c r="N80" t="s">
        <v>11</v>
      </c>
      <c r="O80" t="s">
        <v>24</v>
      </c>
      <c r="P80" t="s">
        <v>11</v>
      </c>
      <c r="Q80" t="s">
        <v>11</v>
      </c>
      <c r="R80" t="s">
        <v>11</v>
      </c>
      <c r="S80" t="s">
        <v>24</v>
      </c>
      <c r="T80" t="s">
        <v>10</v>
      </c>
      <c r="U80" t="s">
        <v>11</v>
      </c>
      <c r="V80" t="s">
        <v>11</v>
      </c>
      <c r="W80" t="s">
        <v>10</v>
      </c>
      <c r="X80" t="s">
        <v>11</v>
      </c>
      <c r="Y80" t="s">
        <v>11</v>
      </c>
      <c r="Z80" t="s">
        <v>23</v>
      </c>
      <c r="AA80" t="s">
        <v>12</v>
      </c>
      <c r="AB80" t="s">
        <v>13</v>
      </c>
      <c r="AC80" t="s">
        <v>13</v>
      </c>
      <c r="AD80" t="s">
        <v>25</v>
      </c>
      <c r="AE80" t="s">
        <v>12</v>
      </c>
      <c r="AF80" t="s">
        <v>13</v>
      </c>
      <c r="AG80" t="s">
        <v>301</v>
      </c>
      <c r="AH80" t="s">
        <v>300</v>
      </c>
      <c r="AI80" t="s">
        <v>320</v>
      </c>
      <c r="AJ80" t="s">
        <v>321</v>
      </c>
      <c r="AK80" t="s">
        <v>303</v>
      </c>
      <c r="AL80" t="s">
        <v>302</v>
      </c>
      <c r="AM80" t="s">
        <v>14</v>
      </c>
      <c r="AN80" t="s">
        <v>15</v>
      </c>
      <c r="AO80" t="s">
        <v>15</v>
      </c>
      <c r="AP80" t="s">
        <v>15</v>
      </c>
      <c r="AQ80">
        <v>2018</v>
      </c>
      <c r="AR80" t="s">
        <v>16</v>
      </c>
      <c r="AS80" t="s">
        <v>17</v>
      </c>
      <c r="AT80" t="s">
        <v>17</v>
      </c>
      <c r="AU80" t="s">
        <v>18</v>
      </c>
      <c r="AV80" t="s">
        <v>347</v>
      </c>
      <c r="AW80" t="s">
        <v>53</v>
      </c>
      <c r="AX80" t="s">
        <v>340</v>
      </c>
      <c r="AY80" t="s">
        <v>242</v>
      </c>
    </row>
    <row r="81" spans="1:51" x14ac:dyDescent="0.25">
      <c r="A81">
        <v>149</v>
      </c>
      <c r="B81" t="s">
        <v>243</v>
      </c>
      <c r="C81">
        <v>1</v>
      </c>
      <c r="D81" t="s">
        <v>8</v>
      </c>
      <c r="E81">
        <v>1645661101</v>
      </c>
      <c r="F81" t="s">
        <v>244</v>
      </c>
      <c r="G81" t="s">
        <v>243</v>
      </c>
      <c r="H81" t="s">
        <v>24</v>
      </c>
      <c r="I81" t="s">
        <v>23</v>
      </c>
      <c r="J81" t="s">
        <v>24</v>
      </c>
      <c r="K81" t="s">
        <v>10</v>
      </c>
      <c r="L81" t="s">
        <v>10</v>
      </c>
      <c r="M81" t="s">
        <v>10</v>
      </c>
      <c r="N81" t="s">
        <v>11</v>
      </c>
      <c r="O81" t="s">
        <v>10</v>
      </c>
      <c r="P81" t="s">
        <v>24</v>
      </c>
      <c r="Q81" t="s">
        <v>24</v>
      </c>
      <c r="R81" t="s">
        <v>11</v>
      </c>
      <c r="S81" t="s">
        <v>23</v>
      </c>
      <c r="T81" t="s">
        <v>10</v>
      </c>
      <c r="U81" t="s">
        <v>10</v>
      </c>
      <c r="V81" t="s">
        <v>11</v>
      </c>
      <c r="W81" t="s">
        <v>11</v>
      </c>
      <c r="X81" t="s">
        <v>10</v>
      </c>
      <c r="Y81" t="s">
        <v>24</v>
      </c>
      <c r="Z81" t="s">
        <v>24</v>
      </c>
      <c r="AA81" t="s">
        <v>12</v>
      </c>
      <c r="AB81" t="s">
        <v>12</v>
      </c>
      <c r="AC81" t="s">
        <v>12</v>
      </c>
      <c r="AD81" t="s">
        <v>12</v>
      </c>
      <c r="AE81" t="s">
        <v>12</v>
      </c>
      <c r="AF81" t="s">
        <v>12</v>
      </c>
      <c r="AG81" t="s">
        <v>300</v>
      </c>
      <c r="AH81" t="s">
        <v>320</v>
      </c>
      <c r="AI81" t="s">
        <v>303</v>
      </c>
      <c r="AJ81" t="s">
        <v>321</v>
      </c>
      <c r="AK81" t="s">
        <v>302</v>
      </c>
      <c r="AL81" t="s">
        <v>301</v>
      </c>
      <c r="AM81" t="s">
        <v>14</v>
      </c>
      <c r="AN81" t="s">
        <v>15</v>
      </c>
      <c r="AO81" t="s">
        <v>15</v>
      </c>
      <c r="AP81" t="s">
        <v>15</v>
      </c>
      <c r="AQ81">
        <v>2020</v>
      </c>
      <c r="AR81" t="s">
        <v>26</v>
      </c>
      <c r="AS81" t="s">
        <v>17</v>
      </c>
      <c r="AT81" t="s">
        <v>17</v>
      </c>
      <c r="AU81" t="s">
        <v>18</v>
      </c>
      <c r="AV81" t="s">
        <v>347</v>
      </c>
      <c r="AW81" t="s">
        <v>57</v>
      </c>
      <c r="AX81" t="s">
        <v>340</v>
      </c>
    </row>
    <row r="82" spans="1:51" x14ac:dyDescent="0.25">
      <c r="A82">
        <v>150</v>
      </c>
      <c r="B82" t="s">
        <v>245</v>
      </c>
      <c r="C82">
        <v>1</v>
      </c>
      <c r="D82" t="s">
        <v>8</v>
      </c>
      <c r="E82">
        <v>449242369</v>
      </c>
      <c r="F82" t="s">
        <v>246</v>
      </c>
      <c r="G82" t="s">
        <v>245</v>
      </c>
      <c r="H82" t="s">
        <v>11</v>
      </c>
      <c r="I82" t="s">
        <v>11</v>
      </c>
      <c r="J82" t="s">
        <v>11</v>
      </c>
      <c r="K82" t="s">
        <v>23</v>
      </c>
      <c r="L82" t="s">
        <v>11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 t="s">
        <v>11</v>
      </c>
      <c r="S82" t="s">
        <v>11</v>
      </c>
      <c r="T82" t="s">
        <v>23</v>
      </c>
      <c r="U82" t="s">
        <v>10</v>
      </c>
      <c r="V82" t="s">
        <v>11</v>
      </c>
      <c r="W82" t="s">
        <v>23</v>
      </c>
      <c r="X82" t="s">
        <v>23</v>
      </c>
      <c r="Y82" t="s">
        <v>11</v>
      </c>
      <c r="Z82" t="s">
        <v>23</v>
      </c>
      <c r="AA82" t="s">
        <v>12</v>
      </c>
      <c r="AB82" t="s">
        <v>12</v>
      </c>
      <c r="AC82" t="s">
        <v>12</v>
      </c>
      <c r="AD82" t="s">
        <v>12</v>
      </c>
      <c r="AE82" t="s">
        <v>12</v>
      </c>
      <c r="AF82" t="s">
        <v>13</v>
      </c>
      <c r="AG82" t="s">
        <v>301</v>
      </c>
      <c r="AH82" t="s">
        <v>303</v>
      </c>
      <c r="AI82" t="s">
        <v>321</v>
      </c>
      <c r="AJ82" t="s">
        <v>320</v>
      </c>
      <c r="AK82" t="s">
        <v>300</v>
      </c>
      <c r="AL82" t="s">
        <v>302</v>
      </c>
      <c r="AM82" t="s">
        <v>14</v>
      </c>
      <c r="AN82" t="s">
        <v>15</v>
      </c>
      <c r="AO82" t="s">
        <v>15</v>
      </c>
      <c r="AP82" t="s">
        <v>15</v>
      </c>
      <c r="AQ82">
        <v>2021</v>
      </c>
      <c r="AR82" t="s">
        <v>26</v>
      </c>
      <c r="AS82" t="s">
        <v>32</v>
      </c>
      <c r="AT82" t="s">
        <v>345</v>
      </c>
      <c r="AU82" t="s">
        <v>18</v>
      </c>
      <c r="AV82" t="s">
        <v>347</v>
      </c>
      <c r="AW82" t="s">
        <v>57</v>
      </c>
      <c r="AX82" t="s">
        <v>340</v>
      </c>
    </row>
    <row r="83" spans="1:51" x14ac:dyDescent="0.25">
      <c r="A83">
        <v>156</v>
      </c>
      <c r="B83" t="s">
        <v>247</v>
      </c>
      <c r="C83">
        <v>1</v>
      </c>
      <c r="D83" t="s">
        <v>8</v>
      </c>
      <c r="E83">
        <v>420060808</v>
      </c>
      <c r="F83" t="s">
        <v>248</v>
      </c>
      <c r="G83" t="s">
        <v>247</v>
      </c>
      <c r="H83" t="s">
        <v>23</v>
      </c>
      <c r="I83" t="s">
        <v>11</v>
      </c>
      <c r="J83" t="s">
        <v>24</v>
      </c>
      <c r="K83" t="s">
        <v>24</v>
      </c>
      <c r="L83" t="s">
        <v>11</v>
      </c>
      <c r="M83" t="s">
        <v>24</v>
      </c>
      <c r="N83" t="s">
        <v>11</v>
      </c>
      <c r="O83" t="s">
        <v>10</v>
      </c>
      <c r="P83" t="s">
        <v>10</v>
      </c>
      <c r="Q83" t="s">
        <v>10</v>
      </c>
      <c r="R83" t="s">
        <v>10</v>
      </c>
      <c r="S83" t="s">
        <v>10</v>
      </c>
      <c r="T83" t="s">
        <v>23</v>
      </c>
      <c r="U83" t="s">
        <v>10</v>
      </c>
      <c r="V83" t="s">
        <v>24</v>
      </c>
      <c r="W83" t="s">
        <v>10</v>
      </c>
      <c r="X83" t="s">
        <v>23</v>
      </c>
      <c r="Y83" t="s">
        <v>24</v>
      </c>
      <c r="Z83" t="s">
        <v>24</v>
      </c>
      <c r="AA83" t="s">
        <v>12</v>
      </c>
      <c r="AB83" t="s">
        <v>25</v>
      </c>
      <c r="AC83" t="s">
        <v>13</v>
      </c>
      <c r="AD83" t="s">
        <v>13</v>
      </c>
      <c r="AE83" t="s">
        <v>12</v>
      </c>
      <c r="AF83" t="s">
        <v>64</v>
      </c>
      <c r="AG83" t="s">
        <v>300</v>
      </c>
      <c r="AH83" t="s">
        <v>301</v>
      </c>
      <c r="AI83" t="s">
        <v>302</v>
      </c>
      <c r="AJ83" t="s">
        <v>320</v>
      </c>
      <c r="AK83" t="s">
        <v>303</v>
      </c>
      <c r="AL83" t="s">
        <v>321</v>
      </c>
      <c r="AM83" t="s">
        <v>14</v>
      </c>
      <c r="AN83" t="s">
        <v>15</v>
      </c>
      <c r="AO83" t="s">
        <v>15</v>
      </c>
      <c r="AP83" t="s">
        <v>15</v>
      </c>
      <c r="AQ83">
        <v>2020</v>
      </c>
      <c r="AR83" t="s">
        <v>26</v>
      </c>
      <c r="AS83" t="s">
        <v>32</v>
      </c>
      <c r="AT83" t="s">
        <v>345</v>
      </c>
      <c r="AU83" t="s">
        <v>137</v>
      </c>
      <c r="AV83" t="s">
        <v>336</v>
      </c>
      <c r="AW83" t="s">
        <v>102</v>
      </c>
      <c r="AX83" t="s">
        <v>342</v>
      </c>
    </row>
    <row r="84" spans="1:51" x14ac:dyDescent="0.25">
      <c r="A84">
        <v>158</v>
      </c>
      <c r="B84" t="s">
        <v>249</v>
      </c>
      <c r="C84">
        <v>1</v>
      </c>
      <c r="D84" t="s">
        <v>8</v>
      </c>
      <c r="E84">
        <v>1818675126</v>
      </c>
      <c r="F84" t="s">
        <v>250</v>
      </c>
      <c r="G84" t="s">
        <v>249</v>
      </c>
      <c r="H84" t="s">
        <v>10</v>
      </c>
      <c r="I84" t="s">
        <v>11</v>
      </c>
      <c r="J84" t="s">
        <v>10</v>
      </c>
      <c r="K84" t="s">
        <v>10</v>
      </c>
      <c r="L84" t="s">
        <v>11</v>
      </c>
      <c r="M84" t="s">
        <v>11</v>
      </c>
      <c r="N84" t="s">
        <v>11</v>
      </c>
      <c r="O84" t="s">
        <v>10</v>
      </c>
      <c r="P84" t="s">
        <v>11</v>
      </c>
      <c r="Q84" t="s">
        <v>10</v>
      </c>
      <c r="R84" t="s">
        <v>11</v>
      </c>
      <c r="S84" t="s">
        <v>23</v>
      </c>
      <c r="T84" t="s">
        <v>10</v>
      </c>
      <c r="U84" t="s">
        <v>11</v>
      </c>
      <c r="V84" t="s">
        <v>11</v>
      </c>
      <c r="W84" t="s">
        <v>10</v>
      </c>
      <c r="X84" t="s">
        <v>11</v>
      </c>
      <c r="Y84" t="s">
        <v>23</v>
      </c>
      <c r="Z84" t="s">
        <v>11</v>
      </c>
      <c r="AA84" t="s">
        <v>12</v>
      </c>
      <c r="AB84" t="s">
        <v>12</v>
      </c>
      <c r="AC84" t="s">
        <v>13</v>
      </c>
      <c r="AD84" t="s">
        <v>13</v>
      </c>
      <c r="AE84" t="s">
        <v>12</v>
      </c>
      <c r="AF84" t="s">
        <v>13</v>
      </c>
      <c r="AG84" t="s">
        <v>320</v>
      </c>
      <c r="AH84" t="s">
        <v>302</v>
      </c>
      <c r="AI84" t="s">
        <v>301</v>
      </c>
      <c r="AJ84" t="s">
        <v>303</v>
      </c>
      <c r="AK84" t="s">
        <v>300</v>
      </c>
      <c r="AL84" t="s">
        <v>321</v>
      </c>
      <c r="AM84" t="s">
        <v>14</v>
      </c>
      <c r="AN84" t="s">
        <v>15</v>
      </c>
      <c r="AO84" t="s">
        <v>15</v>
      </c>
      <c r="AP84" t="s">
        <v>15</v>
      </c>
      <c r="AQ84">
        <v>2020</v>
      </c>
      <c r="AR84" t="s">
        <v>26</v>
      </c>
      <c r="AS84" t="s">
        <v>17</v>
      </c>
      <c r="AT84" t="s">
        <v>17</v>
      </c>
      <c r="AU84" t="s">
        <v>33</v>
      </c>
      <c r="AV84" t="s">
        <v>337</v>
      </c>
      <c r="AW84" t="s">
        <v>19</v>
      </c>
      <c r="AX84" t="s">
        <v>342</v>
      </c>
    </row>
    <row r="85" spans="1:51" x14ac:dyDescent="0.25">
      <c r="A85">
        <v>159</v>
      </c>
      <c r="B85" t="s">
        <v>251</v>
      </c>
      <c r="C85">
        <v>1</v>
      </c>
      <c r="D85" t="s">
        <v>8</v>
      </c>
      <c r="E85">
        <v>1425843631</v>
      </c>
      <c r="F85" t="s">
        <v>252</v>
      </c>
      <c r="G85" t="s">
        <v>251</v>
      </c>
      <c r="H85" t="s">
        <v>23</v>
      </c>
      <c r="I85" t="s">
        <v>23</v>
      </c>
      <c r="J85" t="s">
        <v>23</v>
      </c>
      <c r="K85" t="s">
        <v>24</v>
      </c>
      <c r="L85" t="s">
        <v>11</v>
      </c>
      <c r="M85" t="s">
        <v>23</v>
      </c>
      <c r="N85" t="s">
        <v>11</v>
      </c>
      <c r="O85" t="s">
        <v>10</v>
      </c>
      <c r="P85" t="s">
        <v>11</v>
      </c>
      <c r="Q85" t="s">
        <v>24</v>
      </c>
      <c r="R85" t="s">
        <v>11</v>
      </c>
      <c r="S85" t="s">
        <v>11</v>
      </c>
      <c r="T85" t="s">
        <v>23</v>
      </c>
      <c r="U85" t="s">
        <v>11</v>
      </c>
      <c r="V85" t="s">
        <v>10</v>
      </c>
      <c r="W85" t="s">
        <v>11</v>
      </c>
      <c r="X85" t="s">
        <v>10</v>
      </c>
      <c r="Y85" t="s">
        <v>11</v>
      </c>
      <c r="Z85" t="s">
        <v>24</v>
      </c>
      <c r="AA85" t="s">
        <v>12</v>
      </c>
      <c r="AB85" t="s">
        <v>12</v>
      </c>
      <c r="AC85" t="s">
        <v>12</v>
      </c>
      <c r="AD85" t="s">
        <v>12</v>
      </c>
      <c r="AE85" t="s">
        <v>12</v>
      </c>
      <c r="AF85" t="s">
        <v>12</v>
      </c>
      <c r="AG85" t="s">
        <v>300</v>
      </c>
      <c r="AH85" t="s">
        <v>321</v>
      </c>
      <c r="AI85" t="s">
        <v>303</v>
      </c>
      <c r="AJ85" t="s">
        <v>301</v>
      </c>
      <c r="AK85" t="s">
        <v>320</v>
      </c>
      <c r="AL85" t="s">
        <v>302</v>
      </c>
      <c r="AM85" t="s">
        <v>14</v>
      </c>
      <c r="AN85" t="s">
        <v>15</v>
      </c>
      <c r="AO85" t="s">
        <v>15</v>
      </c>
      <c r="AP85" t="s">
        <v>15</v>
      </c>
      <c r="AQ85">
        <v>2008</v>
      </c>
      <c r="AR85" t="s">
        <v>26</v>
      </c>
      <c r="AS85" t="s">
        <v>32</v>
      </c>
      <c r="AT85" t="s">
        <v>345</v>
      </c>
      <c r="AU85" t="s">
        <v>18</v>
      </c>
      <c r="AV85" t="s">
        <v>347</v>
      </c>
      <c r="AW85" t="s">
        <v>40</v>
      </c>
      <c r="AX85" t="s">
        <v>343</v>
      </c>
      <c r="AY85" t="s">
        <v>253</v>
      </c>
    </row>
    <row r="86" spans="1:51" x14ac:dyDescent="0.25">
      <c r="A86">
        <v>162</v>
      </c>
      <c r="B86" t="s">
        <v>254</v>
      </c>
      <c r="C86">
        <v>1</v>
      </c>
      <c r="D86" t="s">
        <v>8</v>
      </c>
      <c r="E86">
        <v>1328823842</v>
      </c>
      <c r="F86" t="s">
        <v>255</v>
      </c>
      <c r="G86" t="s">
        <v>254</v>
      </c>
      <c r="H86" t="s">
        <v>24</v>
      </c>
      <c r="I86" t="s">
        <v>11</v>
      </c>
      <c r="J86" t="s">
        <v>11</v>
      </c>
      <c r="K86" t="s">
        <v>23</v>
      </c>
      <c r="L86" t="s">
        <v>10</v>
      </c>
      <c r="M86" t="s">
        <v>10</v>
      </c>
      <c r="N86" t="s">
        <v>11</v>
      </c>
      <c r="O86" t="s">
        <v>11</v>
      </c>
      <c r="P86" t="s">
        <v>24</v>
      </c>
      <c r="Q86" t="s">
        <v>11</v>
      </c>
      <c r="R86" t="s">
        <v>11</v>
      </c>
      <c r="S86" t="s">
        <v>10</v>
      </c>
      <c r="T86" t="s">
        <v>10</v>
      </c>
      <c r="U86" t="s">
        <v>10</v>
      </c>
      <c r="V86" t="s">
        <v>11</v>
      </c>
      <c r="W86" t="s">
        <v>24</v>
      </c>
      <c r="X86" t="s">
        <v>24</v>
      </c>
      <c r="Y86" t="s">
        <v>11</v>
      </c>
      <c r="Z86" t="s">
        <v>23</v>
      </c>
      <c r="AA86" t="s">
        <v>12</v>
      </c>
      <c r="AB86" t="s">
        <v>25</v>
      </c>
      <c r="AC86" t="s">
        <v>13</v>
      </c>
      <c r="AD86" t="s">
        <v>12</v>
      </c>
      <c r="AE86" t="s">
        <v>13</v>
      </c>
      <c r="AF86" t="s">
        <v>13</v>
      </c>
      <c r="AG86" t="s">
        <v>301</v>
      </c>
      <c r="AH86" t="s">
        <v>303</v>
      </c>
      <c r="AI86" t="s">
        <v>300</v>
      </c>
      <c r="AJ86" t="s">
        <v>320</v>
      </c>
      <c r="AK86" t="s">
        <v>321</v>
      </c>
      <c r="AL86" t="s">
        <v>302</v>
      </c>
      <c r="AM86" t="s">
        <v>14</v>
      </c>
      <c r="AN86" t="s">
        <v>15</v>
      </c>
      <c r="AO86" t="s">
        <v>15</v>
      </c>
      <c r="AP86" t="s">
        <v>15</v>
      </c>
      <c r="AQ86">
        <v>2021</v>
      </c>
      <c r="AR86" t="s">
        <v>16</v>
      </c>
      <c r="AS86" t="s">
        <v>32</v>
      </c>
      <c r="AT86" t="s">
        <v>345</v>
      </c>
      <c r="AU86" t="s">
        <v>169</v>
      </c>
      <c r="AV86" t="s">
        <v>336</v>
      </c>
      <c r="AW86" t="s">
        <v>256</v>
      </c>
      <c r="AX86" t="s">
        <v>343</v>
      </c>
      <c r="AY86" t="s">
        <v>257</v>
      </c>
    </row>
    <row r="87" spans="1:51" x14ac:dyDescent="0.25">
      <c r="A87">
        <v>163</v>
      </c>
      <c r="B87" t="s">
        <v>258</v>
      </c>
      <c r="C87">
        <v>1</v>
      </c>
      <c r="D87" t="s">
        <v>8</v>
      </c>
      <c r="E87">
        <v>1962924285</v>
      </c>
      <c r="F87" t="s">
        <v>259</v>
      </c>
      <c r="G87" t="s">
        <v>258</v>
      </c>
      <c r="H87" t="s">
        <v>11</v>
      </c>
      <c r="I87" t="s">
        <v>11</v>
      </c>
      <c r="J87" t="s">
        <v>11</v>
      </c>
      <c r="K87" t="s">
        <v>11</v>
      </c>
      <c r="L87" t="s">
        <v>10</v>
      </c>
      <c r="M87" t="s">
        <v>10</v>
      </c>
      <c r="N87" t="s">
        <v>11</v>
      </c>
      <c r="O87" t="s">
        <v>10</v>
      </c>
      <c r="P87" t="s">
        <v>10</v>
      </c>
      <c r="Q87" t="s">
        <v>11</v>
      </c>
      <c r="R87" t="s">
        <v>24</v>
      </c>
      <c r="S87" t="s">
        <v>23</v>
      </c>
      <c r="T87" t="s">
        <v>11</v>
      </c>
      <c r="U87" t="s">
        <v>11</v>
      </c>
      <c r="V87" t="s">
        <v>10</v>
      </c>
      <c r="W87" t="s">
        <v>11</v>
      </c>
      <c r="X87" t="s">
        <v>11</v>
      </c>
      <c r="Y87" t="s">
        <v>23</v>
      </c>
      <c r="Z87" t="s">
        <v>10</v>
      </c>
      <c r="AA87" t="s">
        <v>13</v>
      </c>
      <c r="AB87" t="s">
        <v>13</v>
      </c>
      <c r="AC87" t="s">
        <v>13</v>
      </c>
      <c r="AD87" t="s">
        <v>13</v>
      </c>
      <c r="AE87" t="s">
        <v>13</v>
      </c>
      <c r="AF87" t="s">
        <v>13</v>
      </c>
      <c r="AG87" t="s">
        <v>320</v>
      </c>
      <c r="AH87" t="s">
        <v>303</v>
      </c>
      <c r="AI87" t="s">
        <v>300</v>
      </c>
      <c r="AJ87" t="s">
        <v>321</v>
      </c>
      <c r="AK87" t="s">
        <v>301</v>
      </c>
      <c r="AL87" t="s">
        <v>302</v>
      </c>
      <c r="AM87" t="s">
        <v>14</v>
      </c>
      <c r="AN87" t="s">
        <v>14</v>
      </c>
      <c r="AO87" t="s">
        <v>15</v>
      </c>
      <c r="AP87" t="s">
        <v>15</v>
      </c>
      <c r="AQ87">
        <v>2016</v>
      </c>
      <c r="AR87" t="s">
        <v>16</v>
      </c>
      <c r="AS87" t="s">
        <v>32</v>
      </c>
      <c r="AT87" t="s">
        <v>345</v>
      </c>
      <c r="AU87" t="s">
        <v>39</v>
      </c>
      <c r="AV87" t="s">
        <v>338</v>
      </c>
      <c r="AW87" t="s">
        <v>256</v>
      </c>
      <c r="AX87" t="s">
        <v>343</v>
      </c>
    </row>
    <row r="88" spans="1:51" x14ac:dyDescent="0.25">
      <c r="A88">
        <v>167</v>
      </c>
      <c r="B88" t="s">
        <v>260</v>
      </c>
      <c r="C88">
        <v>1</v>
      </c>
      <c r="D88" t="s">
        <v>8</v>
      </c>
      <c r="E88">
        <v>1076564830</v>
      </c>
      <c r="F88" t="s">
        <v>261</v>
      </c>
      <c r="G88" t="s">
        <v>260</v>
      </c>
      <c r="H88" t="s">
        <v>10</v>
      </c>
      <c r="I88" t="s">
        <v>10</v>
      </c>
      <c r="J88" t="s">
        <v>11</v>
      </c>
      <c r="K88" t="s">
        <v>11</v>
      </c>
      <c r="L88" t="s">
        <v>24</v>
      </c>
      <c r="M88" t="s">
        <v>11</v>
      </c>
      <c r="N88" t="s">
        <v>11</v>
      </c>
      <c r="O88" t="s">
        <v>24</v>
      </c>
      <c r="P88" t="s">
        <v>11</v>
      </c>
      <c r="Q88" t="s">
        <v>23</v>
      </c>
      <c r="R88" t="s">
        <v>11</v>
      </c>
      <c r="S88" t="s">
        <v>24</v>
      </c>
      <c r="T88" t="s">
        <v>11</v>
      </c>
      <c r="U88" t="s">
        <v>11</v>
      </c>
      <c r="V88" t="s">
        <v>11</v>
      </c>
      <c r="W88" t="s">
        <v>10</v>
      </c>
      <c r="X88" t="s">
        <v>11</v>
      </c>
      <c r="Y88" t="s">
        <v>23</v>
      </c>
      <c r="Z88" t="s">
        <v>23</v>
      </c>
      <c r="AA88" t="s">
        <v>12</v>
      </c>
      <c r="AB88" t="s">
        <v>13</v>
      </c>
      <c r="AC88" t="s">
        <v>13</v>
      </c>
      <c r="AD88" t="s">
        <v>13</v>
      </c>
      <c r="AE88" t="s">
        <v>12</v>
      </c>
      <c r="AF88" t="s">
        <v>25</v>
      </c>
      <c r="AG88" t="s">
        <v>303</v>
      </c>
      <c r="AH88" t="s">
        <v>300</v>
      </c>
      <c r="AI88" t="s">
        <v>302</v>
      </c>
      <c r="AJ88" t="s">
        <v>321</v>
      </c>
      <c r="AK88" t="s">
        <v>301</v>
      </c>
      <c r="AL88" t="s">
        <v>320</v>
      </c>
      <c r="AM88" t="s">
        <v>15</v>
      </c>
      <c r="AN88" t="s">
        <v>14</v>
      </c>
      <c r="AO88" t="s">
        <v>14</v>
      </c>
      <c r="AP88" t="s">
        <v>15</v>
      </c>
      <c r="AQ88">
        <v>2020</v>
      </c>
      <c r="AR88" t="s">
        <v>16</v>
      </c>
      <c r="AS88" t="s">
        <v>32</v>
      </c>
      <c r="AT88" t="s">
        <v>345</v>
      </c>
      <c r="AU88" t="s">
        <v>33</v>
      </c>
      <c r="AV88" t="s">
        <v>337</v>
      </c>
      <c r="AW88" t="s">
        <v>256</v>
      </c>
      <c r="AX88" t="s">
        <v>343</v>
      </c>
      <c r="AY88" t="s">
        <v>262</v>
      </c>
    </row>
    <row r="89" spans="1:51" x14ac:dyDescent="0.25">
      <c r="A89">
        <v>170</v>
      </c>
      <c r="B89" t="s">
        <v>263</v>
      </c>
      <c r="C89">
        <v>1</v>
      </c>
      <c r="D89" t="s">
        <v>8</v>
      </c>
      <c r="E89">
        <v>1675158819</v>
      </c>
      <c r="F89" t="s">
        <v>264</v>
      </c>
      <c r="G89" t="s">
        <v>263</v>
      </c>
      <c r="H89" t="s">
        <v>23</v>
      </c>
      <c r="I89" t="s">
        <v>23</v>
      </c>
      <c r="J89" t="s">
        <v>23</v>
      </c>
      <c r="K89" t="s">
        <v>11</v>
      </c>
      <c r="L89" t="s">
        <v>11</v>
      </c>
      <c r="M89" t="s">
        <v>10</v>
      </c>
      <c r="N89" t="s">
        <v>10</v>
      </c>
      <c r="O89" t="s">
        <v>11</v>
      </c>
      <c r="P89" t="s">
        <v>11</v>
      </c>
      <c r="Q89" t="s">
        <v>23</v>
      </c>
      <c r="R89" t="s">
        <v>11</v>
      </c>
      <c r="S89" t="s">
        <v>11</v>
      </c>
      <c r="T89" t="s">
        <v>23</v>
      </c>
      <c r="U89" t="s">
        <v>24</v>
      </c>
      <c r="V89" t="s">
        <v>11</v>
      </c>
      <c r="W89" t="s">
        <v>23</v>
      </c>
      <c r="X89" t="s">
        <v>23</v>
      </c>
      <c r="Y89" t="s">
        <v>10</v>
      </c>
      <c r="Z89" t="s">
        <v>24</v>
      </c>
      <c r="AA89" t="s">
        <v>12</v>
      </c>
      <c r="AB89" t="s">
        <v>25</v>
      </c>
      <c r="AC89" t="s">
        <v>12</v>
      </c>
      <c r="AD89" t="s">
        <v>13</v>
      </c>
      <c r="AE89" t="s">
        <v>12</v>
      </c>
      <c r="AF89" t="s">
        <v>13</v>
      </c>
      <c r="AG89" t="s">
        <v>300</v>
      </c>
      <c r="AH89" t="s">
        <v>302</v>
      </c>
      <c r="AI89" t="s">
        <v>320</v>
      </c>
      <c r="AJ89" t="s">
        <v>303</v>
      </c>
      <c r="AK89" t="s">
        <v>321</v>
      </c>
      <c r="AL89" t="s">
        <v>301</v>
      </c>
      <c r="AM89" t="s">
        <v>14</v>
      </c>
      <c r="AN89" t="s">
        <v>15</v>
      </c>
      <c r="AO89" t="s">
        <v>15</v>
      </c>
      <c r="AP89" t="s">
        <v>15</v>
      </c>
      <c r="AQ89">
        <v>2021</v>
      </c>
      <c r="AR89" t="s">
        <v>16</v>
      </c>
      <c r="AS89" t="s">
        <v>17</v>
      </c>
      <c r="AT89" t="s">
        <v>17</v>
      </c>
      <c r="AU89" t="s">
        <v>39</v>
      </c>
      <c r="AV89" t="s">
        <v>338</v>
      </c>
      <c r="AW89" t="s">
        <v>19</v>
      </c>
      <c r="AX89" t="s">
        <v>342</v>
      </c>
    </row>
    <row r="90" spans="1:51" x14ac:dyDescent="0.25">
      <c r="A90">
        <v>171</v>
      </c>
      <c r="B90" t="s">
        <v>265</v>
      </c>
      <c r="C90">
        <v>1</v>
      </c>
      <c r="D90" t="s">
        <v>8</v>
      </c>
      <c r="E90">
        <v>1881754905</v>
      </c>
      <c r="F90" t="s">
        <v>266</v>
      </c>
      <c r="G90" t="s">
        <v>265</v>
      </c>
      <c r="H90" t="s">
        <v>24</v>
      </c>
      <c r="I90" t="s">
        <v>24</v>
      </c>
      <c r="J90" t="s">
        <v>10</v>
      </c>
      <c r="K90" t="s">
        <v>10</v>
      </c>
      <c r="L90" t="s">
        <v>11</v>
      </c>
      <c r="M90" t="s">
        <v>24</v>
      </c>
      <c r="N90" t="s">
        <v>11</v>
      </c>
      <c r="O90" t="s">
        <v>11</v>
      </c>
      <c r="P90" t="s">
        <v>10</v>
      </c>
      <c r="Q90" t="s">
        <v>10</v>
      </c>
      <c r="R90" t="s">
        <v>10</v>
      </c>
      <c r="S90" t="s">
        <v>24</v>
      </c>
      <c r="T90" t="s">
        <v>11</v>
      </c>
      <c r="U90" t="s">
        <v>24</v>
      </c>
      <c r="V90" t="s">
        <v>11</v>
      </c>
      <c r="W90" t="s">
        <v>11</v>
      </c>
      <c r="X90" t="s">
        <v>11</v>
      </c>
      <c r="Y90" t="s">
        <v>23</v>
      </c>
      <c r="Z90" t="s">
        <v>11</v>
      </c>
      <c r="AA90" t="s">
        <v>12</v>
      </c>
      <c r="AB90" t="s">
        <v>13</v>
      </c>
      <c r="AC90" t="s">
        <v>12</v>
      </c>
      <c r="AD90" t="s">
        <v>25</v>
      </c>
      <c r="AE90" t="s">
        <v>13</v>
      </c>
      <c r="AF90" t="s">
        <v>12</v>
      </c>
      <c r="AG90" t="s">
        <v>300</v>
      </c>
      <c r="AH90" t="s">
        <v>303</v>
      </c>
      <c r="AI90" t="s">
        <v>321</v>
      </c>
      <c r="AJ90" t="s">
        <v>320</v>
      </c>
      <c r="AK90" t="s">
        <v>301</v>
      </c>
      <c r="AL90" t="s">
        <v>302</v>
      </c>
      <c r="AM90" t="s">
        <v>14</v>
      </c>
      <c r="AN90" t="s">
        <v>15</v>
      </c>
      <c r="AO90" t="s">
        <v>15</v>
      </c>
      <c r="AP90" t="s">
        <v>15</v>
      </c>
      <c r="AQ90">
        <v>2017</v>
      </c>
      <c r="AR90" t="s">
        <v>26</v>
      </c>
      <c r="AS90" t="s">
        <v>27</v>
      </c>
      <c r="AT90" t="s">
        <v>345</v>
      </c>
      <c r="AU90" t="s">
        <v>33</v>
      </c>
      <c r="AV90" t="s">
        <v>337</v>
      </c>
      <c r="AW90" t="s">
        <v>99</v>
      </c>
      <c r="AX90" t="s">
        <v>341</v>
      </c>
    </row>
    <row r="91" spans="1:51" x14ac:dyDescent="0.25">
      <c r="A91">
        <v>174</v>
      </c>
      <c r="B91" t="s">
        <v>267</v>
      </c>
      <c r="C91">
        <v>1</v>
      </c>
      <c r="D91" t="s">
        <v>8</v>
      </c>
      <c r="E91">
        <v>2127307697</v>
      </c>
      <c r="F91" t="s">
        <v>268</v>
      </c>
      <c r="G91" t="s">
        <v>267</v>
      </c>
      <c r="H91" t="s">
        <v>23</v>
      </c>
      <c r="I91" t="s">
        <v>10</v>
      </c>
      <c r="J91" t="s">
        <v>24</v>
      </c>
      <c r="K91" t="s">
        <v>10</v>
      </c>
      <c r="L91" t="s">
        <v>24</v>
      </c>
      <c r="M91" t="s">
        <v>23</v>
      </c>
      <c r="N91" t="s">
        <v>11</v>
      </c>
      <c r="O91" t="s">
        <v>24</v>
      </c>
      <c r="P91" t="s">
        <v>24</v>
      </c>
      <c r="Q91" t="s">
        <v>23</v>
      </c>
      <c r="R91" t="s">
        <v>24</v>
      </c>
      <c r="S91" t="s">
        <v>11</v>
      </c>
      <c r="T91" t="s">
        <v>23</v>
      </c>
      <c r="U91" t="s">
        <v>11</v>
      </c>
      <c r="V91" t="s">
        <v>24</v>
      </c>
      <c r="W91" t="s">
        <v>24</v>
      </c>
      <c r="X91" t="s">
        <v>10</v>
      </c>
      <c r="Y91" t="s">
        <v>11</v>
      </c>
      <c r="Z91" t="s">
        <v>10</v>
      </c>
      <c r="AA91" t="s">
        <v>12</v>
      </c>
      <c r="AB91" t="s">
        <v>13</v>
      </c>
      <c r="AC91" t="s">
        <v>13</v>
      </c>
      <c r="AD91" t="s">
        <v>12</v>
      </c>
      <c r="AE91" t="s">
        <v>12</v>
      </c>
      <c r="AF91" t="s">
        <v>13</v>
      </c>
      <c r="AG91" t="s">
        <v>303</v>
      </c>
      <c r="AH91" t="s">
        <v>301</v>
      </c>
      <c r="AI91" t="s">
        <v>320</v>
      </c>
      <c r="AJ91" t="s">
        <v>321</v>
      </c>
      <c r="AK91" t="s">
        <v>302</v>
      </c>
      <c r="AL91" t="s">
        <v>300</v>
      </c>
      <c r="AM91" t="s">
        <v>14</v>
      </c>
      <c r="AN91" t="s">
        <v>15</v>
      </c>
      <c r="AO91" t="s">
        <v>14</v>
      </c>
      <c r="AP91" t="s">
        <v>15</v>
      </c>
      <c r="AQ91">
        <v>2021</v>
      </c>
      <c r="AR91" t="s">
        <v>16</v>
      </c>
      <c r="AS91" t="s">
        <v>27</v>
      </c>
      <c r="AT91" t="s">
        <v>345</v>
      </c>
      <c r="AU91" t="s">
        <v>46</v>
      </c>
      <c r="AV91" t="s">
        <v>337</v>
      </c>
      <c r="AW91" t="s">
        <v>195</v>
      </c>
      <c r="AX91" t="s">
        <v>195</v>
      </c>
      <c r="AY91" t="s">
        <v>269</v>
      </c>
    </row>
    <row r="92" spans="1:51" x14ac:dyDescent="0.25">
      <c r="A92">
        <v>180</v>
      </c>
      <c r="B92" t="s">
        <v>270</v>
      </c>
      <c r="C92">
        <v>1</v>
      </c>
      <c r="D92" t="s">
        <v>8</v>
      </c>
      <c r="E92">
        <v>1738514041</v>
      </c>
      <c r="F92" t="s">
        <v>271</v>
      </c>
      <c r="G92" t="s">
        <v>270</v>
      </c>
      <c r="H92" t="s">
        <v>24</v>
      </c>
      <c r="I92" t="s">
        <v>10</v>
      </c>
      <c r="J92" t="s">
        <v>11</v>
      </c>
      <c r="K92" t="s">
        <v>10</v>
      </c>
      <c r="L92" t="s">
        <v>23</v>
      </c>
      <c r="M92" t="s">
        <v>10</v>
      </c>
      <c r="N92" t="s">
        <v>10</v>
      </c>
      <c r="O92" t="s">
        <v>11</v>
      </c>
      <c r="P92" t="s">
        <v>11</v>
      </c>
      <c r="Q92" t="s">
        <v>11</v>
      </c>
      <c r="R92" t="s">
        <v>11</v>
      </c>
      <c r="S92" t="s">
        <v>24</v>
      </c>
      <c r="T92" t="s">
        <v>10</v>
      </c>
      <c r="U92" t="s">
        <v>10</v>
      </c>
      <c r="V92" t="s">
        <v>23</v>
      </c>
      <c r="W92" t="s">
        <v>23</v>
      </c>
      <c r="X92" t="s">
        <v>10</v>
      </c>
      <c r="Y92" t="s">
        <v>23</v>
      </c>
      <c r="Z92" t="s">
        <v>23</v>
      </c>
      <c r="AA92" t="s">
        <v>12</v>
      </c>
      <c r="AB92" t="s">
        <v>12</v>
      </c>
      <c r="AC92" t="s">
        <v>12</v>
      </c>
      <c r="AD92" t="s">
        <v>64</v>
      </c>
      <c r="AE92" t="s">
        <v>12</v>
      </c>
      <c r="AF92" t="s">
        <v>64</v>
      </c>
      <c r="AG92" t="s">
        <v>302</v>
      </c>
      <c r="AH92" t="s">
        <v>301</v>
      </c>
      <c r="AI92" t="s">
        <v>303</v>
      </c>
      <c r="AJ92" t="s">
        <v>321</v>
      </c>
      <c r="AK92" t="s">
        <v>300</v>
      </c>
      <c r="AL92" t="s">
        <v>320</v>
      </c>
      <c r="AM92" t="s">
        <v>14</v>
      </c>
      <c r="AN92" t="s">
        <v>15</v>
      </c>
      <c r="AO92" t="s">
        <v>14</v>
      </c>
      <c r="AP92" t="s">
        <v>15</v>
      </c>
      <c r="AQ92">
        <v>2014</v>
      </c>
      <c r="AR92" t="s">
        <v>16</v>
      </c>
      <c r="AS92" t="s">
        <v>17</v>
      </c>
      <c r="AT92" t="s">
        <v>17</v>
      </c>
      <c r="AU92" t="s">
        <v>39</v>
      </c>
      <c r="AV92" t="s">
        <v>338</v>
      </c>
      <c r="AW92" t="s">
        <v>28</v>
      </c>
      <c r="AX92" t="s">
        <v>343</v>
      </c>
    </row>
    <row r="93" spans="1:51" x14ac:dyDescent="0.25">
      <c r="A93">
        <v>181</v>
      </c>
      <c r="B93" t="s">
        <v>272</v>
      </c>
      <c r="C93">
        <v>1</v>
      </c>
      <c r="D93" t="s">
        <v>8</v>
      </c>
      <c r="E93">
        <v>443757277</v>
      </c>
      <c r="F93" t="s">
        <v>273</v>
      </c>
      <c r="G93" t="s">
        <v>272</v>
      </c>
      <c r="H93" t="s">
        <v>10</v>
      </c>
      <c r="I93" t="s">
        <v>24</v>
      </c>
      <c r="J93" t="s">
        <v>10</v>
      </c>
      <c r="K93" t="s">
        <v>10</v>
      </c>
      <c r="L93" t="s">
        <v>10</v>
      </c>
      <c r="M93" t="s">
        <v>10</v>
      </c>
      <c r="N93" t="s">
        <v>11</v>
      </c>
      <c r="O93" t="s">
        <v>10</v>
      </c>
      <c r="P93" t="s">
        <v>10</v>
      </c>
      <c r="Q93" t="s">
        <v>10</v>
      </c>
      <c r="R93" t="s">
        <v>10</v>
      </c>
      <c r="S93" t="s">
        <v>24</v>
      </c>
      <c r="T93" t="s">
        <v>24</v>
      </c>
      <c r="U93" t="s">
        <v>11</v>
      </c>
      <c r="V93" t="s">
        <v>24</v>
      </c>
      <c r="W93" t="s">
        <v>24</v>
      </c>
      <c r="X93" t="s">
        <v>10</v>
      </c>
      <c r="Y93" t="s">
        <v>11</v>
      </c>
      <c r="Z93" t="s">
        <v>10</v>
      </c>
      <c r="AA93" t="s">
        <v>12</v>
      </c>
      <c r="AB93" t="s">
        <v>12</v>
      </c>
      <c r="AC93" t="s">
        <v>12</v>
      </c>
      <c r="AD93" t="s">
        <v>13</v>
      </c>
      <c r="AE93" t="s">
        <v>12</v>
      </c>
      <c r="AF93" t="s">
        <v>13</v>
      </c>
      <c r="AG93" t="s">
        <v>301</v>
      </c>
      <c r="AH93" t="s">
        <v>300</v>
      </c>
      <c r="AI93" t="s">
        <v>303</v>
      </c>
      <c r="AJ93" t="s">
        <v>302</v>
      </c>
      <c r="AK93" t="s">
        <v>321</v>
      </c>
      <c r="AL93" t="s">
        <v>320</v>
      </c>
      <c r="AM93" t="s">
        <v>14</v>
      </c>
      <c r="AN93" t="s">
        <v>15</v>
      </c>
      <c r="AO93" t="s">
        <v>15</v>
      </c>
      <c r="AP93" t="s">
        <v>15</v>
      </c>
      <c r="AQ93">
        <v>2009</v>
      </c>
      <c r="AR93" t="s">
        <v>26</v>
      </c>
      <c r="AS93" t="s">
        <v>32</v>
      </c>
      <c r="AT93" t="s">
        <v>345</v>
      </c>
      <c r="AU93" t="s">
        <v>18</v>
      </c>
      <c r="AV93" t="s">
        <v>347</v>
      </c>
      <c r="AW93" t="s">
        <v>124</v>
      </c>
      <c r="AX93" t="s">
        <v>342</v>
      </c>
    </row>
    <row r="94" spans="1:51" x14ac:dyDescent="0.25">
      <c r="A94">
        <v>183</v>
      </c>
      <c r="B94" t="s">
        <v>274</v>
      </c>
      <c r="C94">
        <v>1</v>
      </c>
      <c r="D94" t="s">
        <v>8</v>
      </c>
      <c r="E94">
        <v>787702593</v>
      </c>
      <c r="F94" t="s">
        <v>275</v>
      </c>
      <c r="G94" t="s">
        <v>274</v>
      </c>
      <c r="H94" t="s">
        <v>23</v>
      </c>
      <c r="I94" t="s">
        <v>24</v>
      </c>
      <c r="J94" t="s">
        <v>23</v>
      </c>
      <c r="K94" t="s">
        <v>11</v>
      </c>
      <c r="L94" t="s">
        <v>11</v>
      </c>
      <c r="M94" t="s">
        <v>23</v>
      </c>
      <c r="N94" t="s">
        <v>11</v>
      </c>
      <c r="O94" t="s">
        <v>24</v>
      </c>
      <c r="P94" t="s">
        <v>23</v>
      </c>
      <c r="Q94" t="s">
        <v>23</v>
      </c>
      <c r="R94" t="s">
        <v>10</v>
      </c>
      <c r="S94" t="s">
        <v>23</v>
      </c>
      <c r="T94" t="s">
        <v>23</v>
      </c>
      <c r="U94" t="s">
        <v>23</v>
      </c>
      <c r="V94" t="s">
        <v>23</v>
      </c>
      <c r="W94" t="s">
        <v>23</v>
      </c>
      <c r="X94" t="s">
        <v>10</v>
      </c>
      <c r="Y94" t="s">
        <v>11</v>
      </c>
      <c r="Z94" t="s">
        <v>11</v>
      </c>
      <c r="AA94" t="s">
        <v>12</v>
      </c>
      <c r="AB94" t="s">
        <v>13</v>
      </c>
      <c r="AC94" t="s">
        <v>13</v>
      </c>
      <c r="AD94" t="s">
        <v>25</v>
      </c>
      <c r="AE94" t="s">
        <v>13</v>
      </c>
      <c r="AF94" t="s">
        <v>13</v>
      </c>
      <c r="AG94" t="s">
        <v>301</v>
      </c>
      <c r="AH94" t="s">
        <v>320</v>
      </c>
      <c r="AI94" t="s">
        <v>300</v>
      </c>
      <c r="AJ94" t="s">
        <v>303</v>
      </c>
      <c r="AK94" t="s">
        <v>302</v>
      </c>
      <c r="AL94" t="s">
        <v>321</v>
      </c>
      <c r="AM94" t="s">
        <v>14</v>
      </c>
      <c r="AN94" t="s">
        <v>15</v>
      </c>
      <c r="AO94" t="s">
        <v>15</v>
      </c>
      <c r="AP94" t="s">
        <v>15</v>
      </c>
      <c r="AQ94">
        <v>2020</v>
      </c>
      <c r="AR94" t="s">
        <v>16</v>
      </c>
      <c r="AS94" t="s">
        <v>17</v>
      </c>
      <c r="AT94" t="s">
        <v>17</v>
      </c>
      <c r="AU94" t="s">
        <v>46</v>
      </c>
      <c r="AV94" t="s">
        <v>337</v>
      </c>
      <c r="AW94" t="s">
        <v>78</v>
      </c>
      <c r="AX94" t="s">
        <v>340</v>
      </c>
    </row>
    <row r="95" spans="1:51" x14ac:dyDescent="0.25">
      <c r="A95">
        <v>184</v>
      </c>
      <c r="B95" t="s">
        <v>276</v>
      </c>
      <c r="C95">
        <v>1</v>
      </c>
      <c r="D95" t="s">
        <v>8</v>
      </c>
      <c r="E95">
        <v>1152200839</v>
      </c>
      <c r="F95" t="s">
        <v>277</v>
      </c>
      <c r="G95" t="s">
        <v>276</v>
      </c>
      <c r="H95" t="s">
        <v>10</v>
      </c>
      <c r="I95" t="s">
        <v>11</v>
      </c>
      <c r="J95" t="s">
        <v>10</v>
      </c>
      <c r="K95" t="s">
        <v>24</v>
      </c>
      <c r="L95" t="s">
        <v>24</v>
      </c>
      <c r="M95" t="s">
        <v>10</v>
      </c>
      <c r="N95" t="s">
        <v>10</v>
      </c>
      <c r="O95" t="s">
        <v>24</v>
      </c>
      <c r="P95" t="s">
        <v>10</v>
      </c>
      <c r="Q95" t="s">
        <v>24</v>
      </c>
      <c r="R95" t="s">
        <v>10</v>
      </c>
      <c r="S95" t="s">
        <v>24</v>
      </c>
      <c r="T95" t="s">
        <v>10</v>
      </c>
      <c r="U95" t="s">
        <v>10</v>
      </c>
      <c r="V95" t="s">
        <v>10</v>
      </c>
      <c r="W95" t="s">
        <v>24</v>
      </c>
      <c r="X95" t="s">
        <v>10</v>
      </c>
      <c r="Y95" t="s">
        <v>10</v>
      </c>
      <c r="Z95" t="s">
        <v>24</v>
      </c>
      <c r="AA95" t="s">
        <v>12</v>
      </c>
      <c r="AB95" t="s">
        <v>13</v>
      </c>
      <c r="AC95" t="s">
        <v>13</v>
      </c>
      <c r="AD95" t="s">
        <v>13</v>
      </c>
      <c r="AE95" t="s">
        <v>13</v>
      </c>
      <c r="AF95" t="s">
        <v>64</v>
      </c>
      <c r="AG95" t="s">
        <v>301</v>
      </c>
      <c r="AH95" t="s">
        <v>320</v>
      </c>
      <c r="AI95" t="s">
        <v>300</v>
      </c>
      <c r="AJ95" t="s">
        <v>303</v>
      </c>
      <c r="AK95" t="s">
        <v>302</v>
      </c>
      <c r="AL95" t="s">
        <v>321</v>
      </c>
      <c r="AM95" t="s">
        <v>14</v>
      </c>
      <c r="AN95" t="s">
        <v>15</v>
      </c>
      <c r="AO95" t="s">
        <v>15</v>
      </c>
      <c r="AP95" t="s">
        <v>15</v>
      </c>
      <c r="AQ95">
        <v>2020</v>
      </c>
      <c r="AR95" t="s">
        <v>26</v>
      </c>
      <c r="AS95" t="s">
        <v>17</v>
      </c>
      <c r="AT95" t="s">
        <v>17</v>
      </c>
      <c r="AU95" t="s">
        <v>60</v>
      </c>
      <c r="AV95" t="s">
        <v>347</v>
      </c>
      <c r="AW95" t="s">
        <v>177</v>
      </c>
      <c r="AX95" t="s">
        <v>340</v>
      </c>
    </row>
    <row r="97" spans="21:23" x14ac:dyDescent="0.25">
      <c r="U97" t="s">
        <v>362</v>
      </c>
      <c r="V97">
        <f>COUNTIF($V$2:$V$95,"ConcordoTotalmente")</f>
        <v>39</v>
      </c>
      <c r="W97" s="7">
        <f>V97/$V$101</f>
        <v>0.41489361702127658</v>
      </c>
    </row>
    <row r="98" spans="21:23" x14ac:dyDescent="0.25">
      <c r="U98" t="s">
        <v>363</v>
      </c>
      <c r="V98">
        <f>COUNTIF(V3:V96,"ConcordoParcialmente")</f>
        <v>31</v>
      </c>
      <c r="W98" s="7">
        <f t="shared" ref="W98:W100" si="0">V98/$V$101</f>
        <v>0.32978723404255317</v>
      </c>
    </row>
    <row r="99" spans="21:23" x14ac:dyDescent="0.25">
      <c r="U99" t="s">
        <v>364</v>
      </c>
      <c r="V99">
        <f>COUNTIF($V$2:$V$95,"DiscordoParcialmente")</f>
        <v>15</v>
      </c>
      <c r="W99" s="7">
        <f t="shared" si="0"/>
        <v>0.15957446808510639</v>
      </c>
    </row>
    <row r="100" spans="21:23" x14ac:dyDescent="0.25">
      <c r="U100" t="s">
        <v>365</v>
      </c>
      <c r="V100">
        <f>COUNTIF($V$2:$V$95,"DiscordoTotalmente")</f>
        <v>9</v>
      </c>
      <c r="W100" s="7">
        <f t="shared" si="0"/>
        <v>9.5744680851063829E-2</v>
      </c>
    </row>
    <row r="101" spans="21:23" x14ac:dyDescent="0.25">
      <c r="V101">
        <f>SUM(V97:V100)</f>
        <v>94</v>
      </c>
    </row>
    <row r="102" spans="21:23" x14ac:dyDescent="0.25">
      <c r="U102" t="s">
        <v>366</v>
      </c>
      <c r="V102">
        <f>COUNTIFS($V$2:$V$95,"ConcordoTotalmente",$AX$2:$AX$95,"Renda Alta")</f>
        <v>11</v>
      </c>
    </row>
    <row r="103" spans="21:23" x14ac:dyDescent="0.25">
      <c r="V103">
        <f>COUNTIFS($V$2:$V$95,"ConcordoParcialmente",$AX$2:$AX$95,"Renda Alta")</f>
        <v>12</v>
      </c>
    </row>
  </sheetData>
  <autoFilter ref="A1:AY95" xr:uid="{00000000-0001-0000-0000-000000000000}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4FC-7FA5-4BEC-848C-4B35A5D05E3B}">
  <dimension ref="A1:C20"/>
  <sheetViews>
    <sheetView workbookViewId="0">
      <selection activeCell="B2" sqref="B2"/>
    </sheetView>
  </sheetViews>
  <sheetFormatPr defaultRowHeight="12.5" x14ac:dyDescent="0.25"/>
  <cols>
    <col min="2" max="2" width="70.90625" bestFit="1" customWidth="1"/>
    <col min="3" max="3" width="15" bestFit="1" customWidth="1"/>
  </cols>
  <sheetData>
    <row r="1" spans="1:3" x14ac:dyDescent="0.25">
      <c r="A1" t="s">
        <v>297</v>
      </c>
      <c r="B1" t="s">
        <v>346</v>
      </c>
      <c r="C1" t="s">
        <v>298</v>
      </c>
    </row>
    <row r="2" spans="1:3" x14ac:dyDescent="0.25">
      <c r="A2">
        <v>8</v>
      </c>
      <c r="B2" t="s">
        <v>278</v>
      </c>
      <c r="C2" t="s">
        <v>299</v>
      </c>
    </row>
    <row r="3" spans="1:3" x14ac:dyDescent="0.25">
      <c r="A3">
        <v>9</v>
      </c>
      <c r="B3" t="s">
        <v>283</v>
      </c>
      <c r="C3" t="s">
        <v>300</v>
      </c>
    </row>
    <row r="4" spans="1:3" x14ac:dyDescent="0.25">
      <c r="A4">
        <v>10</v>
      </c>
      <c r="B4" t="s">
        <v>284</v>
      </c>
      <c r="C4" t="s">
        <v>301</v>
      </c>
    </row>
    <row r="5" spans="1:3" x14ac:dyDescent="0.25">
      <c r="A5">
        <v>11</v>
      </c>
      <c r="B5" t="s">
        <v>285</v>
      </c>
      <c r="C5" t="s">
        <v>300</v>
      </c>
    </row>
    <row r="6" spans="1:3" x14ac:dyDescent="0.25">
      <c r="A6">
        <v>12</v>
      </c>
      <c r="B6" t="s">
        <v>286</v>
      </c>
      <c r="C6" t="s">
        <v>301</v>
      </c>
    </row>
    <row r="7" spans="1:3" x14ac:dyDescent="0.25">
      <c r="A7">
        <v>13</v>
      </c>
      <c r="B7" t="s">
        <v>287</v>
      </c>
      <c r="C7" t="s">
        <v>299</v>
      </c>
    </row>
    <row r="8" spans="1:3" x14ac:dyDescent="0.25">
      <c r="A8">
        <v>14</v>
      </c>
      <c r="B8" t="s">
        <v>279</v>
      </c>
      <c r="C8" t="s">
        <v>302</v>
      </c>
    </row>
    <row r="9" spans="1:3" x14ac:dyDescent="0.25">
      <c r="A9">
        <v>15</v>
      </c>
      <c r="B9" t="s">
        <v>288</v>
      </c>
      <c r="C9" t="s">
        <v>301</v>
      </c>
    </row>
    <row r="10" spans="1:3" x14ac:dyDescent="0.25">
      <c r="A10">
        <v>16</v>
      </c>
      <c r="B10" t="s">
        <v>280</v>
      </c>
      <c r="C10" t="s">
        <v>300</v>
      </c>
    </row>
    <row r="11" spans="1:3" x14ac:dyDescent="0.25">
      <c r="A11">
        <v>17</v>
      </c>
      <c r="B11" t="s">
        <v>289</v>
      </c>
      <c r="C11" t="s">
        <v>303</v>
      </c>
    </row>
    <row r="12" spans="1:3" x14ac:dyDescent="0.25">
      <c r="A12">
        <v>18</v>
      </c>
      <c r="B12" t="s">
        <v>281</v>
      </c>
      <c r="C12" t="s">
        <v>301</v>
      </c>
    </row>
    <row r="13" spans="1:3" x14ac:dyDescent="0.25">
      <c r="A13">
        <v>19</v>
      </c>
      <c r="B13" t="s">
        <v>290</v>
      </c>
      <c r="C13" t="s">
        <v>302</v>
      </c>
    </row>
    <row r="14" spans="1:3" x14ac:dyDescent="0.25">
      <c r="A14">
        <v>20</v>
      </c>
      <c r="B14" t="s">
        <v>291</v>
      </c>
      <c r="C14" t="s">
        <v>300</v>
      </c>
    </row>
    <row r="15" spans="1:3" x14ac:dyDescent="0.25">
      <c r="A15">
        <v>21</v>
      </c>
      <c r="B15" t="s">
        <v>282</v>
      </c>
      <c r="C15" t="s">
        <v>303</v>
      </c>
    </row>
    <row r="16" spans="1:3" x14ac:dyDescent="0.25">
      <c r="A16">
        <v>22</v>
      </c>
      <c r="B16" t="s">
        <v>292</v>
      </c>
      <c r="C16" t="s">
        <v>299</v>
      </c>
    </row>
    <row r="17" spans="1:3" x14ac:dyDescent="0.25">
      <c r="A17">
        <v>23</v>
      </c>
      <c r="B17" t="s">
        <v>293</v>
      </c>
      <c r="C17" t="s">
        <v>303</v>
      </c>
    </row>
    <row r="18" spans="1:3" x14ac:dyDescent="0.25">
      <c r="A18">
        <v>24</v>
      </c>
      <c r="B18" t="s">
        <v>294</v>
      </c>
      <c r="C18" t="s">
        <v>302</v>
      </c>
    </row>
    <row r="19" spans="1:3" x14ac:dyDescent="0.25">
      <c r="A19">
        <v>25</v>
      </c>
      <c r="B19" t="s">
        <v>295</v>
      </c>
      <c r="C19" t="s">
        <v>299</v>
      </c>
    </row>
    <row r="20" spans="1:3" x14ac:dyDescent="0.25">
      <c r="A20">
        <v>26</v>
      </c>
      <c r="B20" t="s">
        <v>296</v>
      </c>
      <c r="C20" t="s">
        <v>299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D27C-BE22-4E1E-B7B5-A7AD3789BF69}">
  <dimension ref="A1:BU41"/>
  <sheetViews>
    <sheetView topLeftCell="BB1" workbookViewId="0">
      <selection activeCell="BR13" sqref="BR13"/>
    </sheetView>
  </sheetViews>
  <sheetFormatPr defaultRowHeight="12.5" x14ac:dyDescent="0.25"/>
  <cols>
    <col min="1" max="1" width="18.7265625" bestFit="1" customWidth="1"/>
    <col min="10" max="10" width="17.54296875" bestFit="1" customWidth="1"/>
  </cols>
  <sheetData>
    <row r="1" spans="1:73" x14ac:dyDescent="0.25">
      <c r="A1" t="s">
        <v>334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J1" t="s">
        <v>334</v>
      </c>
      <c r="K1" t="s">
        <v>328</v>
      </c>
      <c r="L1" t="s">
        <v>329</v>
      </c>
      <c r="M1" t="s">
        <v>330</v>
      </c>
      <c r="N1" t="s">
        <v>331</v>
      </c>
      <c r="O1" t="s">
        <v>332</v>
      </c>
      <c r="P1" t="s">
        <v>333</v>
      </c>
      <c r="R1" t="s">
        <v>334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Z1" t="s">
        <v>334</v>
      </c>
      <c r="AA1" t="s">
        <v>328</v>
      </c>
      <c r="AB1" t="s">
        <v>329</v>
      </c>
      <c r="AC1" t="s">
        <v>330</v>
      </c>
      <c r="AD1" t="s">
        <v>331</v>
      </c>
      <c r="AE1" t="s">
        <v>332</v>
      </c>
      <c r="AF1" t="s">
        <v>333</v>
      </c>
      <c r="AH1" t="s">
        <v>334</v>
      </c>
      <c r="AI1" t="s">
        <v>328</v>
      </c>
      <c r="AJ1" t="s">
        <v>329</v>
      </c>
      <c r="AK1" t="s">
        <v>330</v>
      </c>
      <c r="AL1" t="s">
        <v>331</v>
      </c>
      <c r="AM1" t="s">
        <v>332</v>
      </c>
      <c r="AN1" t="s">
        <v>333</v>
      </c>
      <c r="AP1" t="s">
        <v>334</v>
      </c>
      <c r="AQ1" t="s">
        <v>328</v>
      </c>
      <c r="AR1" t="s">
        <v>329</v>
      </c>
      <c r="AS1" t="s">
        <v>330</v>
      </c>
      <c r="AT1" t="s">
        <v>331</v>
      </c>
      <c r="AU1" t="s">
        <v>332</v>
      </c>
      <c r="AV1" t="s">
        <v>333</v>
      </c>
      <c r="AX1" t="s">
        <v>334</v>
      </c>
      <c r="AY1" t="s">
        <v>328</v>
      </c>
      <c r="AZ1" t="s">
        <v>329</v>
      </c>
      <c r="BA1" t="s">
        <v>330</v>
      </c>
      <c r="BB1" t="s">
        <v>331</v>
      </c>
      <c r="BC1" t="s">
        <v>332</v>
      </c>
      <c r="BD1" t="s">
        <v>333</v>
      </c>
      <c r="BF1" t="s">
        <v>334</v>
      </c>
      <c r="BG1" t="s">
        <v>328</v>
      </c>
      <c r="BH1" t="s">
        <v>329</v>
      </c>
      <c r="BI1" t="s">
        <v>330</v>
      </c>
      <c r="BJ1" t="s">
        <v>331</v>
      </c>
      <c r="BK1" t="s">
        <v>332</v>
      </c>
      <c r="BL1" t="s">
        <v>333</v>
      </c>
      <c r="BN1" t="s">
        <v>334</v>
      </c>
      <c r="BO1" t="s">
        <v>328</v>
      </c>
      <c r="BP1" t="s">
        <v>329</v>
      </c>
      <c r="BQ1" t="s">
        <v>330</v>
      </c>
      <c r="BR1" t="s">
        <v>331</v>
      </c>
      <c r="BS1" t="s">
        <v>332</v>
      </c>
      <c r="BT1" t="s">
        <v>333</v>
      </c>
    </row>
    <row r="2" spans="1:73" x14ac:dyDescent="0.25">
      <c r="A2" t="s">
        <v>300</v>
      </c>
      <c r="B2">
        <f>COUNTIF(Original!AG$2:AG$95,Ordem!$A$2)</f>
        <v>24</v>
      </c>
      <c r="C2">
        <f>COUNTIF(Original!AH$2:AH$95,Ordem!$A$2)</f>
        <v>21</v>
      </c>
      <c r="D2">
        <f>COUNTIF(Original!AI$2:AI$95,Ordem!$A$2)</f>
        <v>19</v>
      </c>
      <c r="E2">
        <f>COUNTIF(Original!AJ$2:AJ$95,Ordem!$A$2)</f>
        <v>12</v>
      </c>
      <c r="F2">
        <f>COUNTIF(Original!AK$2:AK$95,Ordem!$A$2)</f>
        <v>11</v>
      </c>
      <c r="G2">
        <f>COUNTIF(Original!AL$2:AL$95,Ordem!$A$2)</f>
        <v>7</v>
      </c>
      <c r="J2" t="s">
        <v>300</v>
      </c>
      <c r="K2">
        <f>COUNTIFS(Original!AG$2:AG$95,Ordem!$A2,Original!$AR$2:$AR$95,"Masculino")</f>
        <v>12</v>
      </c>
      <c r="L2">
        <f>COUNTIFS(Original!AH$2:AH$95,Ordem!$A2,Original!$AR$2:$AR$95,"Masculino")</f>
        <v>15</v>
      </c>
      <c r="M2">
        <f>COUNTIFS(Original!AI$2:AI$95,Ordem!$A2,Original!$AR$2:$AR$95,"Masculino")</f>
        <v>9</v>
      </c>
      <c r="N2">
        <f>COUNTIFS(Original!AJ$2:AJ$95,Ordem!$A2,Original!$AR$2:$AR$95,"Masculino")</f>
        <v>8</v>
      </c>
      <c r="O2">
        <f>COUNTIFS(Original!AK$2:AK$95,Ordem!$A2,Original!$AR$2:$AR$95,"Masculino")</f>
        <v>8</v>
      </c>
      <c r="P2">
        <f>COUNTIFS(Original!AL$2:AL$95,Ordem!$A2,Original!$AR$2:$AR$95,"Masculino")</f>
        <v>4</v>
      </c>
      <c r="R2" t="s">
        <v>300</v>
      </c>
      <c r="S2">
        <f>COUNTIFS(Original!AG$2:AG$95,Ordem!$A2,Original!$AR$2:$AR$95,"Feminino")</f>
        <v>11</v>
      </c>
      <c r="T2">
        <f>COUNTIFS(Original!AH$2:AH$95,Ordem!$A2,Original!$AR$2:$AR$95,"Feminino")</f>
        <v>6</v>
      </c>
      <c r="U2">
        <f>COUNTIFS(Original!AI$2:AI$95,Ordem!$A2,Original!$AR$2:$AR$95,"Feminino")</f>
        <v>10</v>
      </c>
      <c r="V2">
        <f>COUNTIFS(Original!AJ$2:AJ$95,Ordem!$A2,Original!$AR$2:$AR$95,"Feminino")</f>
        <v>3</v>
      </c>
      <c r="W2">
        <f>COUNTIFS(Original!AK$2:AK$95,Ordem!$A2,Original!$AR$2:$AR$95,"Feminino")</f>
        <v>2</v>
      </c>
      <c r="X2">
        <f>COUNTIFS(Original!AL$2:AL$95,Ordem!$A2,Original!$AR$2:$AR$95,"Feminino")</f>
        <v>3</v>
      </c>
      <c r="Z2" t="s">
        <v>300</v>
      </c>
      <c r="AA2">
        <f>COUNTIFS(Original!AG$2:AG$95,Ordem!$A2,Original!$AX$2:$AX$95,"Renda Alta")</f>
        <v>8</v>
      </c>
      <c r="AB2">
        <f>COUNTIFS(Original!AH$2:AH$95,Ordem!$A2,Original!$AX$2:$AX$95,"Renda Alta")</f>
        <v>2</v>
      </c>
      <c r="AC2">
        <f>COUNTIFS(Original!AI$2:AI$95,Ordem!$A2,Original!$AX$2:$AX$95,"Renda Alta")</f>
        <v>7</v>
      </c>
      <c r="AD2">
        <f>COUNTIFS(Original!AJ$2:AJ$95,Ordem!$A2,Original!$AX$2:$AX$95,"Renda Alta")</f>
        <v>6</v>
      </c>
      <c r="AE2">
        <f>COUNTIFS(Original!AK$2:AK$95,Ordem!$A2,Original!$AX$2:$AX$95,"Renda Alta")</f>
        <v>7</v>
      </c>
      <c r="AF2">
        <f>COUNTIFS(Original!AL$2:AL$95,Ordem!$A2,Original!$AX$2:$AX$95,"Renda Alta")</f>
        <v>0</v>
      </c>
      <c r="AH2" t="s">
        <v>300</v>
      </c>
      <c r="AI2">
        <f>COUNTIFS(Original!AG$2:AG$95,Ordem!$A2,Original!$AX$2:$AX$95,"Renda Média-Alta")</f>
        <v>8</v>
      </c>
      <c r="AJ2">
        <f>COUNTIFS(Original!AH$2:AH$95,Ordem!$A2,Original!$AX$2:$AX$95,"Renda Média-Alta")</f>
        <v>7</v>
      </c>
      <c r="AK2">
        <f>COUNTIFS(Original!AI$2:AI$95,Ordem!$A2,Original!$AX$2:$AX$95,"Renda Média-Alta")</f>
        <v>5</v>
      </c>
      <c r="AL2">
        <f>COUNTIFS(Original!AJ$2:AJ$95,Ordem!$A2,Original!$AX$2:$AX$95,"Renda Média-Alta")</f>
        <v>2</v>
      </c>
      <c r="AM2">
        <f>COUNTIFS(Original!AK$2:AK$95,Ordem!$A2,Original!$AX$2:$AX$95,"Renda Média-Alta")</f>
        <v>0</v>
      </c>
      <c r="AN2">
        <f>COUNTIFS(Original!AL$2:AL$95,Ordem!$A2,Original!$AX$2:$AX$95,"Renda Média-Alta")</f>
        <v>2</v>
      </c>
      <c r="AP2" t="s">
        <v>300</v>
      </c>
      <c r="AQ2">
        <f>COUNTIFS(Original!AG$2:AG$95,Ordem!$A2,Original!$AX$2:$AX$95,"Renda Média-Baixa")</f>
        <v>5</v>
      </c>
      <c r="AR2">
        <f>COUNTIFS(Original!AH$2:AH$95,Ordem!$A2,Original!$AX$2:$AX$95,"Renda Média-Baixa")</f>
        <v>6</v>
      </c>
      <c r="AS2">
        <f>COUNTIFS(Original!AI$2:AI$95,Ordem!$A2,Original!$AX$2:$AX$95,"Renda Média-Baixa")</f>
        <v>2</v>
      </c>
      <c r="AT2">
        <f>COUNTIFS(Original!AJ$2:AJ$95,Ordem!$A2,Original!$AX$2:$AX$95,"Renda Média-Baixa")</f>
        <v>3</v>
      </c>
      <c r="AU2">
        <f>COUNTIFS(Original!AK$2:AK$95,Ordem!$A2,Original!$AX$2:$AX$95,"Renda Média-Baixa")</f>
        <v>1</v>
      </c>
      <c r="AV2">
        <f>COUNTIFS(Original!AL$2:AL$95,Ordem!$A2,Original!$AX$2:$AX$95,"Renda Média-Baixa")</f>
        <v>3</v>
      </c>
      <c r="AX2" t="s">
        <v>300</v>
      </c>
      <c r="AY2">
        <f>COUNTIFS(Original!AG$2:AG$95,Ordem!$A2,Original!$AX$2:$AX$95,"Renda Baixa")</f>
        <v>3</v>
      </c>
      <c r="AZ2">
        <f>COUNTIFS(Original!AH$2:AH$95,Ordem!$A2,Original!$AX$2:$AX$95,"Renda Baixa")</f>
        <v>5</v>
      </c>
      <c r="BA2">
        <f>COUNTIFS(Original!AI$2:AI$95,Ordem!$A2,Original!$AX$2:$AX$95,"Renda Baixa")</f>
        <v>5</v>
      </c>
      <c r="BB2">
        <f>COUNTIFS(Original!AJ$2:AJ$95,Ordem!$A2,Original!$AX$2:$AX$95,"Renda Baixa")</f>
        <v>1</v>
      </c>
      <c r="BC2">
        <f>COUNTIFS(Original!AK$2:AK$95,Ordem!$A2,Original!$AX$2:$AX$95,"Renda Baixa")</f>
        <v>3</v>
      </c>
      <c r="BD2">
        <f>COUNTIFS(Original!AL$2:AL$95,Ordem!$A2,Original!$AX$2:$AX$95,"Renda Baixa")</f>
        <v>1</v>
      </c>
      <c r="BF2" t="s">
        <v>300</v>
      </c>
      <c r="BG2">
        <f>COUNTIFS(Original!AG$2:AG$95,Ordem!$A2,Original!$AV$2:$AV$95,"20 - 30 Anos")</f>
        <v>3</v>
      </c>
      <c r="BH2">
        <f>COUNTIFS(Original!AH$2:AH$95,Ordem!$A2,Original!$AV$2:$AV$95,"20 - 30 Anos")</f>
        <v>3</v>
      </c>
      <c r="BI2">
        <f>COUNTIFS(Original!AI$2:AI$95,Ordem!$A2,Original!$AV$2:$AV$95,"20 - 30 Anos")</f>
        <v>4</v>
      </c>
      <c r="BJ2">
        <f>COUNTIFS(Original!AJ$2:AJ$95,Ordem!$A2,Original!$AV$2:$AV$95,"20 - 30 Anos")</f>
        <v>4</v>
      </c>
      <c r="BK2">
        <f>COUNTIFS(Original!AK$2:AK$95,Ordem!$A2,Original!$AV$2:$AV$95,"20 - 30 Anos")</f>
        <v>1</v>
      </c>
      <c r="BL2">
        <f>COUNTIFS(Original!AL$2:AL$95,Ordem!$A2,Original!$AV$2:$AV$95,"20 - 30 Anos")</f>
        <v>1</v>
      </c>
      <c r="BN2" t="s">
        <v>300</v>
      </c>
      <c r="BO2">
        <f>COUNTIFS(Original!AG$2:AG$95,Ordem!$A2,Original!$AV$2:$AV$95,"31 - 40 Anos")</f>
        <v>8</v>
      </c>
      <c r="BP2">
        <f>COUNTIFS(Original!AH$2:AH$95,Ordem!$A2,Original!$AV$2:$AV$95,"31 - 40 Anos")</f>
        <v>5</v>
      </c>
      <c r="BQ2">
        <f>COUNTIFS(Original!AI$2:AI$95,Ordem!$A2,Original!$AV$2:$AV$95,"31 - 40 Anos")</f>
        <v>5</v>
      </c>
      <c r="BR2">
        <f>COUNTIFS(Original!AJ$2:AJ$95,Ordem!$A2,Original!$AV$2:$AV$95,"31 - 40 Anos")</f>
        <v>3</v>
      </c>
      <c r="BS2">
        <f>COUNTIFS(Original!AK$2:AK$95,Ordem!$A2,Original!$AV$2:$AV$95,"31 - 40 Anos")</f>
        <v>4</v>
      </c>
      <c r="BT2">
        <f>COUNTIFS(Original!AL$2:AL$95,Ordem!$A2,Original!$AV$2:$AV$95,"31 - 40 Anos")</f>
        <v>4</v>
      </c>
    </row>
    <row r="3" spans="1:73" x14ac:dyDescent="0.25">
      <c r="A3" t="s">
        <v>303</v>
      </c>
      <c r="B3">
        <f>COUNTIF(Original!AG$2:AG$95,Ordem!$A$3)</f>
        <v>22</v>
      </c>
      <c r="C3">
        <f>COUNTIF(Original!AH$2:AH$95,Ordem!$A$3)</f>
        <v>22</v>
      </c>
      <c r="D3">
        <f>COUNTIF(Original!AI$2:AI$95,Ordem!$A$3)</f>
        <v>21</v>
      </c>
      <c r="E3">
        <f>COUNTIF(Original!AJ$2:AJ$95,Ordem!$A$3)</f>
        <v>13</v>
      </c>
      <c r="F3">
        <f>COUNTIF(Original!AK$2:AK$95,Ordem!$A$3)</f>
        <v>13</v>
      </c>
      <c r="G3">
        <f>COUNTIF(Original!AL$2:AL$95,Ordem!$A$3)</f>
        <v>3</v>
      </c>
      <c r="J3" t="s">
        <v>303</v>
      </c>
      <c r="K3">
        <f>COUNTIFS(Original!AG$2:AG$95,Ordem!$A3,Original!$AR$2:$AR$95,"Masculino")</f>
        <v>15</v>
      </c>
      <c r="L3">
        <f>COUNTIFS(Original!AH$2:AH$95,Ordem!$A3,Original!$AR$2:$AR$95,"Masculino")</f>
        <v>14</v>
      </c>
      <c r="M3">
        <f>COUNTIFS(Original!AI$2:AI$95,Ordem!$A3,Original!$AR$2:$AR$95,"Masculino")</f>
        <v>12</v>
      </c>
      <c r="N3">
        <f>COUNTIFS(Original!AJ$2:AJ$95,Ordem!$A3,Original!$AR$2:$AR$95,"Masculino")</f>
        <v>5</v>
      </c>
      <c r="O3">
        <f>COUNTIFS(Original!AK$2:AK$95,Ordem!$A3,Original!$AR$2:$AR$95,"Masculino")</f>
        <v>8</v>
      </c>
      <c r="P3">
        <f>COUNTIFS(Original!AL$2:AL$95,Ordem!$A3,Original!$AR$2:$AR$95,"Masculino")</f>
        <v>2</v>
      </c>
      <c r="R3" t="s">
        <v>303</v>
      </c>
      <c r="S3">
        <f>COUNTIFS(Original!AG$2:AG$95,Ordem!$A3,Original!$AR$2:$AR$95,"Feminino")</f>
        <v>7</v>
      </c>
      <c r="T3">
        <f>COUNTIFS(Original!AH$2:AH$95,Ordem!$A3,Original!$AR$2:$AR$95,"Feminino")</f>
        <v>7</v>
      </c>
      <c r="U3">
        <f>COUNTIFS(Original!AI$2:AI$95,Ordem!$A3,Original!$AR$2:$AR$95,"Feminino")</f>
        <v>8</v>
      </c>
      <c r="V3">
        <f>COUNTIFS(Original!AJ$2:AJ$95,Ordem!$A3,Original!$AR$2:$AR$95,"Feminino")</f>
        <v>8</v>
      </c>
      <c r="W3">
        <f>COUNTIFS(Original!AK$2:AK$95,Ordem!$A3,Original!$AR$2:$AR$95,"Feminino")</f>
        <v>5</v>
      </c>
      <c r="X3">
        <f>COUNTIFS(Original!AL$2:AL$95,Ordem!$A3,Original!$AR$2:$AR$95,"Feminino")</f>
        <v>0</v>
      </c>
      <c r="Z3" t="s">
        <v>303</v>
      </c>
      <c r="AA3">
        <f>COUNTIFS(Original!AG$2:AG$95,Ordem!$A3,Original!$AX$2:$AX$95,"Renda Alta")</f>
        <v>5</v>
      </c>
      <c r="AB3">
        <f>COUNTIFS(Original!AH$2:AH$95,Ordem!$A3,Original!$AX$2:$AX$95,"Renda Alta")</f>
        <v>6</v>
      </c>
      <c r="AC3">
        <f>COUNTIFS(Original!AI$2:AI$95,Ordem!$A3,Original!$AX$2:$AX$95,"Renda Alta")</f>
        <v>8</v>
      </c>
      <c r="AD3">
        <f>COUNTIFS(Original!AJ$2:AJ$95,Ordem!$A3,Original!$AX$2:$AX$95,"Renda Alta")</f>
        <v>5</v>
      </c>
      <c r="AE3">
        <f>COUNTIFS(Original!AK$2:AK$95,Ordem!$A3,Original!$AX$2:$AX$95,"Renda Alta")</f>
        <v>5</v>
      </c>
      <c r="AF3">
        <f>COUNTIFS(Original!AL$2:AL$95,Ordem!$A3,Original!$AX$2:$AX$95,"Renda Alta")</f>
        <v>1</v>
      </c>
      <c r="AH3" t="s">
        <v>303</v>
      </c>
      <c r="AI3">
        <f>COUNTIFS(Original!AG$2:AG$95,Ordem!$A3,Original!$AX$2:$AX$95,"Renda Média-Alta")</f>
        <v>4</v>
      </c>
      <c r="AJ3">
        <f>COUNTIFS(Original!AH$2:AH$95,Ordem!$A3,Original!$AX$2:$AX$95,"Renda Média-Alta")</f>
        <v>10</v>
      </c>
      <c r="AK3">
        <f>COUNTIFS(Original!AI$2:AI$95,Ordem!$A3,Original!$AX$2:$AX$95,"Renda Média-Alta")</f>
        <v>3</v>
      </c>
      <c r="AL3">
        <f>COUNTIFS(Original!AJ$2:AJ$95,Ordem!$A3,Original!$AX$2:$AX$95,"Renda Média-Alta")</f>
        <v>3</v>
      </c>
      <c r="AM3">
        <f>COUNTIFS(Original!AK$2:AK$95,Ordem!$A3,Original!$AX$2:$AX$95,"Renda Média-Alta")</f>
        <v>3</v>
      </c>
      <c r="AN3">
        <f>COUNTIFS(Original!AL$2:AL$95,Ordem!$A3,Original!$AX$2:$AX$95,"Renda Média-Alta")</f>
        <v>1</v>
      </c>
      <c r="AP3" t="s">
        <v>303</v>
      </c>
      <c r="AQ3">
        <f>COUNTIFS(Original!AG$2:AG$95,Ordem!$A3,Original!$AX$2:$AX$95,"Renda Média-Baixa")</f>
        <v>9</v>
      </c>
      <c r="AR3">
        <f>COUNTIFS(Original!AH$2:AH$95,Ordem!$A3,Original!$AX$2:$AX$95,"Renda Média-Baixa")</f>
        <v>3</v>
      </c>
      <c r="AS3">
        <f>COUNTIFS(Original!AI$2:AI$95,Ordem!$A3,Original!$AX$2:$AX$95,"Renda Média-Baixa")</f>
        <v>3</v>
      </c>
      <c r="AT3">
        <f>COUNTIFS(Original!AJ$2:AJ$95,Ordem!$A3,Original!$AX$2:$AX$95,"Renda Média-Baixa")</f>
        <v>3</v>
      </c>
      <c r="AU3">
        <f>COUNTIFS(Original!AK$2:AK$95,Ordem!$A3,Original!$AX$2:$AX$95,"Renda Média-Baixa")</f>
        <v>2</v>
      </c>
      <c r="AV3">
        <f>COUNTIFS(Original!AL$2:AL$95,Ordem!$A3,Original!$AX$2:$AX$95,"Renda Média-Baixa")</f>
        <v>0</v>
      </c>
      <c r="AX3" t="s">
        <v>303</v>
      </c>
      <c r="AY3">
        <f>COUNTIFS(Original!AG$2:AG$95,Ordem!$A3,Original!$AX$2:$AX$95,"Renda Baixa")</f>
        <v>3</v>
      </c>
      <c r="AZ3">
        <f>COUNTIFS(Original!AH$2:AH$95,Ordem!$A3,Original!$AX$2:$AX$95,"Renda Baixa")</f>
        <v>3</v>
      </c>
      <c r="BA3">
        <f>COUNTIFS(Original!AI$2:AI$95,Ordem!$A3,Original!$AX$2:$AX$95,"Renda Baixa")</f>
        <v>6</v>
      </c>
      <c r="BB3">
        <f>COUNTIFS(Original!AJ$2:AJ$95,Ordem!$A3,Original!$AX$2:$AX$95,"Renda Baixa")</f>
        <v>2</v>
      </c>
      <c r="BC3">
        <f>COUNTIFS(Original!AK$2:AK$95,Ordem!$A3,Original!$AX$2:$AX$95,"Renda Baixa")</f>
        <v>3</v>
      </c>
      <c r="BD3">
        <f>COUNTIFS(Original!AL$2:AL$95,Ordem!$A3,Original!$AX$2:$AX$95,"Renda Baixa")</f>
        <v>1</v>
      </c>
      <c r="BF3" t="s">
        <v>303</v>
      </c>
      <c r="BG3">
        <f>COUNTIFS(Original!AG$2:AG$95,Ordem!$A3,Original!$AV$2:$AV$95,"20 - 30 Anos")</f>
        <v>7</v>
      </c>
      <c r="BH3">
        <f>COUNTIFS(Original!AH$2:AH$95,Ordem!$A3,Original!$AV$2:$AV$95,"20 - 30 Anos")</f>
        <v>2</v>
      </c>
      <c r="BI3">
        <f>COUNTIFS(Original!AI$2:AI$95,Ordem!$A3,Original!$AV$2:$AV$95,"20 - 30 Anos")</f>
        <v>4</v>
      </c>
      <c r="BJ3">
        <f>COUNTIFS(Original!AJ$2:AJ$95,Ordem!$A3,Original!$AV$2:$AV$95,"20 - 30 Anos")</f>
        <v>0</v>
      </c>
      <c r="BK3">
        <f>COUNTIFS(Original!AK$2:AK$95,Ordem!$A3,Original!$AV$2:$AV$95,"20 - 30 Anos")</f>
        <v>3</v>
      </c>
      <c r="BL3">
        <f>COUNTIFS(Original!AL$2:AL$95,Ordem!$A3,Original!$AV$2:$AV$95,"20 - 30 Anos")</f>
        <v>0</v>
      </c>
      <c r="BN3" t="s">
        <v>303</v>
      </c>
      <c r="BO3">
        <f>COUNTIFS(Original!AG$2:AG$95,Ordem!$A3,Original!$AV$2:$AV$95,"31 - 40 Anos")</f>
        <v>7</v>
      </c>
      <c r="BP3">
        <f>COUNTIFS(Original!AH$2:AH$95,Ordem!$A3,Original!$AV$2:$AV$95,"31 - 40 Anos")</f>
        <v>9</v>
      </c>
      <c r="BQ3">
        <f>COUNTIFS(Original!AI$2:AI$95,Ordem!$A3,Original!$AV$2:$AV$95,"31 - 40 Anos")</f>
        <v>5</v>
      </c>
      <c r="BR3">
        <f>COUNTIFS(Original!AJ$2:AJ$95,Ordem!$A3,Original!$AV$2:$AV$95,"31 - 40 Anos")</f>
        <v>4</v>
      </c>
      <c r="BS3">
        <f>COUNTIFS(Original!AK$2:AK$95,Ordem!$A3,Original!$AV$2:$AV$95,"31 - 40 Anos")</f>
        <v>3</v>
      </c>
      <c r="BT3">
        <f>COUNTIFS(Original!AL$2:AL$95,Ordem!$A3,Original!$AV$2:$AV$95,"31 - 40 Anos")</f>
        <v>1</v>
      </c>
    </row>
    <row r="4" spans="1:73" x14ac:dyDescent="0.25">
      <c r="A4" t="s">
        <v>320</v>
      </c>
      <c r="B4">
        <f>COUNTIF(Original!AG$2:AG$95,Ordem!$A$4)</f>
        <v>7</v>
      </c>
      <c r="C4">
        <f>COUNTIF(Original!AH$2:AH$95,Ordem!$A$4)</f>
        <v>17</v>
      </c>
      <c r="D4">
        <f>COUNTIF(Original!AI$2:AI$95,Ordem!$A$4)</f>
        <v>19</v>
      </c>
      <c r="E4">
        <f>COUNTIF(Original!AJ$2:AJ$95,Ordem!$A$4)</f>
        <v>13</v>
      </c>
      <c r="F4">
        <f>COUNTIF(Original!AK$2:AK$95,Ordem!$A$4)</f>
        <v>21</v>
      </c>
      <c r="G4">
        <f>COUNTIF(Original!AL$2:AL$95,Ordem!$A$4)</f>
        <v>17</v>
      </c>
      <c r="J4" t="s">
        <v>320</v>
      </c>
      <c r="K4">
        <f>COUNTIFS(Original!AG$2:AG$95,Ordem!$A4,Original!$AR$2:$AR$95,"Masculino")</f>
        <v>5</v>
      </c>
      <c r="L4">
        <f>COUNTIFS(Original!AH$2:AH$95,Ordem!$A4,Original!$AR$2:$AR$95,"Masculino")</f>
        <v>6</v>
      </c>
      <c r="M4">
        <f>COUNTIFS(Original!AI$2:AI$95,Ordem!$A4,Original!$AR$2:$AR$95,"Masculino")</f>
        <v>11</v>
      </c>
      <c r="N4">
        <f>COUNTIFS(Original!AJ$2:AJ$95,Ordem!$A4,Original!$AR$2:$AR$95,"Masculino")</f>
        <v>10</v>
      </c>
      <c r="O4">
        <f>COUNTIFS(Original!AK$2:AK$95,Ordem!$A4,Original!$AR$2:$AR$95,"Masculino")</f>
        <v>13</v>
      </c>
      <c r="P4">
        <f>COUNTIFS(Original!AL$2:AL$95,Ordem!$A4,Original!$AR$2:$AR$95,"Masculino")</f>
        <v>11</v>
      </c>
      <c r="R4" t="s">
        <v>320</v>
      </c>
      <c r="S4">
        <f>COUNTIFS(Original!AG$2:AG$95,Ordem!$A4,Original!$AR$2:$AR$95,"Feminino")</f>
        <v>2</v>
      </c>
      <c r="T4">
        <f>COUNTIFS(Original!AH$2:AH$95,Ordem!$A4,Original!$AR$2:$AR$95,"Feminino")</f>
        <v>10</v>
      </c>
      <c r="U4">
        <f>COUNTIFS(Original!AI$2:AI$95,Ordem!$A4,Original!$AR$2:$AR$95,"Feminino")</f>
        <v>8</v>
      </c>
      <c r="V4">
        <f>COUNTIFS(Original!AJ$2:AJ$95,Ordem!$A4,Original!$AR$2:$AR$95,"Feminino")</f>
        <v>3</v>
      </c>
      <c r="W4">
        <f>COUNTIFS(Original!AK$2:AK$95,Ordem!$A4,Original!$AR$2:$AR$95,"Feminino")</f>
        <v>7</v>
      </c>
      <c r="X4">
        <f>COUNTIFS(Original!AL$2:AL$95,Ordem!$A4,Original!$AR$2:$AR$95,"Feminino")</f>
        <v>5</v>
      </c>
      <c r="Z4" t="s">
        <v>320</v>
      </c>
      <c r="AA4">
        <f>COUNTIFS(Original!AG$2:AG$95,Ordem!$A4,Original!$AX$2:$AX$95,"Renda Alta")</f>
        <v>2</v>
      </c>
      <c r="AB4">
        <f>COUNTIFS(Original!AH$2:AH$95,Ordem!$A4,Original!$AX$2:$AX$95,"Renda Alta")</f>
        <v>7</v>
      </c>
      <c r="AC4">
        <f>COUNTIFS(Original!AI$2:AI$95,Ordem!$A4,Original!$AX$2:$AX$95,"Renda Alta")</f>
        <v>7</v>
      </c>
      <c r="AD4">
        <f>COUNTIFS(Original!AJ$2:AJ$95,Ordem!$A4,Original!$AX$2:$AX$95,"Renda Alta")</f>
        <v>4</v>
      </c>
      <c r="AE4">
        <f>COUNTIFS(Original!AK$2:AK$95,Ordem!$A4,Original!$AX$2:$AX$95,"Renda Alta")</f>
        <v>3</v>
      </c>
      <c r="AF4">
        <f>COUNTIFS(Original!AL$2:AL$95,Ordem!$A4,Original!$AX$2:$AX$95,"Renda Alta")</f>
        <v>7</v>
      </c>
      <c r="AH4" t="s">
        <v>320</v>
      </c>
      <c r="AI4">
        <f>COUNTIFS(Original!AG$2:AG$95,Ordem!$A4,Original!$AX$2:$AX$95,"Renda Média-Alta")</f>
        <v>1</v>
      </c>
      <c r="AJ4">
        <f>COUNTIFS(Original!AH$2:AH$95,Ordem!$A4,Original!$AX$2:$AX$95,"Renda Média-Alta")</f>
        <v>3</v>
      </c>
      <c r="AK4">
        <f>COUNTIFS(Original!AI$2:AI$95,Ordem!$A4,Original!$AX$2:$AX$95,"Renda Média-Alta")</f>
        <v>5</v>
      </c>
      <c r="AL4">
        <f>COUNTIFS(Original!AJ$2:AJ$95,Ordem!$A4,Original!$AX$2:$AX$95,"Renda Média-Alta")</f>
        <v>5</v>
      </c>
      <c r="AM4">
        <f>COUNTIFS(Original!AK$2:AK$95,Ordem!$A4,Original!$AX$2:$AX$95,"Renda Média-Alta")</f>
        <v>8</v>
      </c>
      <c r="AN4">
        <f>COUNTIFS(Original!AL$2:AL$95,Ordem!$A4,Original!$AX$2:$AX$95,"Renda Média-Alta")</f>
        <v>2</v>
      </c>
      <c r="AP4" t="s">
        <v>320</v>
      </c>
      <c r="AQ4">
        <f>COUNTIFS(Original!AG$2:AG$95,Ordem!$A4,Original!$AX$2:$AX$95,"Renda Média-Baixa")</f>
        <v>2</v>
      </c>
      <c r="AR4">
        <f>COUNTIFS(Original!AH$2:AH$95,Ordem!$A4,Original!$AX$2:$AX$95,"Renda Média-Baixa")</f>
        <v>3</v>
      </c>
      <c r="AS4">
        <f>COUNTIFS(Original!AI$2:AI$95,Ordem!$A4,Original!$AX$2:$AX$95,"Renda Média-Baixa")</f>
        <v>4</v>
      </c>
      <c r="AT4">
        <f>COUNTIFS(Original!AJ$2:AJ$95,Ordem!$A4,Original!$AX$2:$AX$95,"Renda Média-Baixa")</f>
        <v>2</v>
      </c>
      <c r="AU4">
        <f>COUNTIFS(Original!AK$2:AK$95,Ordem!$A4,Original!$AX$2:$AX$95,"Renda Média-Baixa")</f>
        <v>6</v>
      </c>
      <c r="AV4">
        <f>COUNTIFS(Original!AL$2:AL$95,Ordem!$A4,Original!$AX$2:$AX$95,"Renda Média-Baixa")</f>
        <v>3</v>
      </c>
      <c r="AX4" t="s">
        <v>320</v>
      </c>
      <c r="AY4">
        <f>COUNTIFS(Original!AG$2:AG$95,Ordem!$A4,Original!$AX$2:$AX$95,"Renda Baixa")</f>
        <v>1</v>
      </c>
      <c r="AZ4">
        <f>COUNTIFS(Original!AH$2:AH$95,Ordem!$A4,Original!$AX$2:$AX$95,"Renda Baixa")</f>
        <v>4</v>
      </c>
      <c r="BA4">
        <f>COUNTIFS(Original!AI$2:AI$95,Ordem!$A4,Original!$AX$2:$AX$95,"Renda Baixa")</f>
        <v>2</v>
      </c>
      <c r="BB4">
        <f>COUNTIFS(Original!AJ$2:AJ$95,Ordem!$A4,Original!$AX$2:$AX$95,"Renda Baixa")</f>
        <v>2</v>
      </c>
      <c r="BC4">
        <f>COUNTIFS(Original!AK$2:AK$95,Ordem!$A4,Original!$AX$2:$AX$95,"Renda Baixa")</f>
        <v>4</v>
      </c>
      <c r="BD4">
        <f>COUNTIFS(Original!AL$2:AL$95,Ordem!$A4,Original!$AX$2:$AX$95,"Renda Baixa")</f>
        <v>5</v>
      </c>
      <c r="BF4" t="s">
        <v>320</v>
      </c>
      <c r="BG4">
        <f>COUNTIFS(Original!AG$2:AG$95,Ordem!$A4,Original!$AV$2:$AV$95,"20 - 30 Anos")</f>
        <v>1</v>
      </c>
      <c r="BH4">
        <f>COUNTIFS(Original!AH$2:AH$95,Ordem!$A4,Original!$AV$2:$AV$95,"20 - 30 Anos")</f>
        <v>1</v>
      </c>
      <c r="BI4">
        <f>COUNTIFS(Original!AI$2:AI$95,Ordem!$A4,Original!$AV$2:$AV$95,"20 - 30 Anos")</f>
        <v>2</v>
      </c>
      <c r="BJ4">
        <f>COUNTIFS(Original!AJ$2:AJ$95,Ordem!$A4,Original!$AV$2:$AV$95,"20 - 30 Anos")</f>
        <v>4</v>
      </c>
      <c r="BK4">
        <f>COUNTIFS(Original!AK$2:AK$95,Ordem!$A4,Original!$AV$2:$AV$95,"20 - 30 Anos")</f>
        <v>5</v>
      </c>
      <c r="BL4">
        <f>COUNTIFS(Original!AL$2:AL$95,Ordem!$A4,Original!$AV$2:$AV$95,"20 - 30 Anos")</f>
        <v>3</v>
      </c>
      <c r="BN4" t="s">
        <v>320</v>
      </c>
      <c r="BO4">
        <f>COUNTIFS(Original!AG$2:AG$95,Ordem!$A4,Original!$AV$2:$AV$95,"31 - 40 Anos")</f>
        <v>1</v>
      </c>
      <c r="BP4">
        <f>COUNTIFS(Original!AH$2:AH$95,Ordem!$A4,Original!$AV$2:$AV$95,"31 - 40 Anos")</f>
        <v>6</v>
      </c>
      <c r="BQ4">
        <f>COUNTIFS(Original!AI$2:AI$95,Ordem!$A4,Original!$AV$2:$AV$95,"31 - 40 Anos")</f>
        <v>6</v>
      </c>
      <c r="BR4">
        <f>COUNTIFS(Original!AJ$2:AJ$95,Ordem!$A4,Original!$AV$2:$AV$95,"31 - 40 Anos")</f>
        <v>5</v>
      </c>
      <c r="BS4">
        <f>COUNTIFS(Original!AK$2:AK$95,Ordem!$A4,Original!$AV$2:$AV$95,"31 - 40 Anos")</f>
        <v>6</v>
      </c>
      <c r="BT4">
        <f>COUNTIFS(Original!AL$2:AL$95,Ordem!$A4,Original!$AV$2:$AV$95,"31 - 40 Anos")</f>
        <v>5</v>
      </c>
    </row>
    <row r="5" spans="1:73" x14ac:dyDescent="0.25">
      <c r="A5" t="s">
        <v>301</v>
      </c>
      <c r="B5">
        <f>COUNTIF(Original!AG$2:AG$95,Ordem!$A$5)</f>
        <v>29</v>
      </c>
      <c r="C5">
        <f>COUNTIF(Original!AH$2:AH$95,Ordem!$A$5)</f>
        <v>12</v>
      </c>
      <c r="D5">
        <f>COUNTIF(Original!AI$2:AI$95,Ordem!$A$5)</f>
        <v>13</v>
      </c>
      <c r="E5">
        <f>COUNTIF(Original!AJ$2:AJ$95,Ordem!$A$5)</f>
        <v>13</v>
      </c>
      <c r="F5">
        <f>COUNTIF(Original!AK$2:AK$95,Ordem!$A$5)</f>
        <v>12</v>
      </c>
      <c r="G5">
        <f>COUNTIF(Original!AL$2:AL$95,Ordem!$A$5)</f>
        <v>15</v>
      </c>
      <c r="J5" t="s">
        <v>301</v>
      </c>
      <c r="K5">
        <f>COUNTIFS(Original!AG$2:AG$95,Ordem!$A5,Original!$AR$2:$AR$95,"Masculino")</f>
        <v>17</v>
      </c>
      <c r="L5">
        <f>COUNTIFS(Original!AH$2:AH$95,Ordem!$A5,Original!$AR$2:$AR$95,"Masculino")</f>
        <v>7</v>
      </c>
      <c r="M5">
        <f>COUNTIFS(Original!AI$2:AI$95,Ordem!$A5,Original!$AR$2:$AR$95,"Masculino")</f>
        <v>8</v>
      </c>
      <c r="N5">
        <f>COUNTIFS(Original!AJ$2:AJ$95,Ordem!$A5,Original!$AR$2:$AR$95,"Masculino")</f>
        <v>9</v>
      </c>
      <c r="O5">
        <f>COUNTIFS(Original!AK$2:AK$95,Ordem!$A5,Original!$AR$2:$AR$95,"Masculino")</f>
        <v>6</v>
      </c>
      <c r="P5">
        <f>COUNTIFS(Original!AL$2:AL$95,Ordem!$A5,Original!$AR$2:$AR$95,"Masculino")</f>
        <v>9</v>
      </c>
      <c r="R5" t="s">
        <v>301</v>
      </c>
      <c r="S5">
        <f>COUNTIFS(Original!AG$2:AG$95,Ordem!$A5,Original!$AR$2:$AR$95,"Feminino")</f>
        <v>10</v>
      </c>
      <c r="T5">
        <f>COUNTIFS(Original!AH$2:AH$95,Ordem!$A5,Original!$AR$2:$AR$95,"Feminino")</f>
        <v>5</v>
      </c>
      <c r="U5">
        <f>COUNTIFS(Original!AI$2:AI$95,Ordem!$A5,Original!$AR$2:$AR$95,"Feminino")</f>
        <v>5</v>
      </c>
      <c r="V5">
        <f>COUNTIFS(Original!AJ$2:AJ$95,Ordem!$A5,Original!$AR$2:$AR$95,"Feminino")</f>
        <v>3</v>
      </c>
      <c r="W5">
        <f>COUNTIFS(Original!AK$2:AK$95,Ordem!$A5,Original!$AR$2:$AR$95,"Feminino")</f>
        <v>6</v>
      </c>
      <c r="X5">
        <f>COUNTIFS(Original!AL$2:AL$95,Ordem!$A5,Original!$AR$2:$AR$95,"Feminino")</f>
        <v>6</v>
      </c>
      <c r="Z5" t="s">
        <v>301</v>
      </c>
      <c r="AA5">
        <f>COUNTIFS(Original!AG$2:AG$95,Ordem!$A5,Original!$AX$2:$AX$95,"Renda Alta")</f>
        <v>12</v>
      </c>
      <c r="AB5">
        <f>COUNTIFS(Original!AH$2:AH$95,Ordem!$A5,Original!$AX$2:$AX$95,"Renda Alta")</f>
        <v>7</v>
      </c>
      <c r="AC5">
        <f>COUNTIFS(Original!AI$2:AI$95,Ordem!$A5,Original!$AX$2:$AX$95,"Renda Alta")</f>
        <v>4</v>
      </c>
      <c r="AD5">
        <f>COUNTIFS(Original!AJ$2:AJ$95,Ordem!$A5,Original!$AX$2:$AX$95,"Renda Alta")</f>
        <v>3</v>
      </c>
      <c r="AE5">
        <f>COUNTIFS(Original!AK$2:AK$95,Ordem!$A5,Original!$AX$2:$AX$95,"Renda Alta")</f>
        <v>2</v>
      </c>
      <c r="AF5">
        <f>COUNTIFS(Original!AL$2:AL$95,Ordem!$A5,Original!$AX$2:$AX$95,"Renda Alta")</f>
        <v>2</v>
      </c>
      <c r="AH5" t="s">
        <v>301</v>
      </c>
      <c r="AI5">
        <f>COUNTIFS(Original!AG$2:AG$95,Ordem!$A5,Original!$AX$2:$AX$95,"Renda Média-Alta")</f>
        <v>8</v>
      </c>
      <c r="AJ5">
        <f>COUNTIFS(Original!AH$2:AH$95,Ordem!$A5,Original!$AX$2:$AX$95,"Renda Média-Alta")</f>
        <v>1</v>
      </c>
      <c r="AK5">
        <f>COUNTIFS(Original!AI$2:AI$95,Ordem!$A5,Original!$AX$2:$AX$95,"Renda Média-Alta")</f>
        <v>3</v>
      </c>
      <c r="AL5">
        <f>COUNTIFS(Original!AJ$2:AJ$95,Ordem!$A5,Original!$AX$2:$AX$95,"Renda Média-Alta")</f>
        <v>4</v>
      </c>
      <c r="AM5">
        <f>COUNTIFS(Original!AK$2:AK$95,Ordem!$A5,Original!$AX$2:$AX$95,"Renda Média-Alta")</f>
        <v>4</v>
      </c>
      <c r="AN5">
        <f>COUNTIFS(Original!AL$2:AL$95,Ordem!$A5,Original!$AX$2:$AX$95,"Renda Média-Alta")</f>
        <v>4</v>
      </c>
      <c r="AP5" t="s">
        <v>301</v>
      </c>
      <c r="AQ5">
        <f>COUNTIFS(Original!AG$2:AG$95,Ordem!$A5,Original!$AX$2:$AX$95,"Renda Média-Baixa")</f>
        <v>3</v>
      </c>
      <c r="AR5">
        <f>COUNTIFS(Original!AH$2:AH$95,Ordem!$A5,Original!$AX$2:$AX$95,"Renda Média-Baixa")</f>
        <v>1</v>
      </c>
      <c r="AS5">
        <f>COUNTIFS(Original!AI$2:AI$95,Ordem!$A5,Original!$AX$2:$AX$95,"Renda Média-Baixa")</f>
        <v>5</v>
      </c>
      <c r="AT5">
        <f>COUNTIFS(Original!AJ$2:AJ$95,Ordem!$A5,Original!$AX$2:$AX$95,"Renda Média-Baixa")</f>
        <v>2</v>
      </c>
      <c r="AU5">
        <f>COUNTIFS(Original!AK$2:AK$95,Ordem!$A5,Original!$AX$2:$AX$95,"Renda Média-Baixa")</f>
        <v>3</v>
      </c>
      <c r="AV5">
        <f>COUNTIFS(Original!AL$2:AL$95,Ordem!$A5,Original!$AX$2:$AX$95,"Renda Média-Baixa")</f>
        <v>6</v>
      </c>
      <c r="AX5" t="s">
        <v>301</v>
      </c>
      <c r="AY5">
        <f>COUNTIFS(Original!AG$2:AG$95,Ordem!$A5,Original!$AX$2:$AX$95,"Renda Baixa")</f>
        <v>6</v>
      </c>
      <c r="AZ5">
        <f>COUNTIFS(Original!AH$2:AH$95,Ordem!$A5,Original!$AX$2:$AX$95,"Renda Baixa")</f>
        <v>2</v>
      </c>
      <c r="BA5">
        <f>COUNTIFS(Original!AI$2:AI$95,Ordem!$A5,Original!$AX$2:$AX$95,"Renda Baixa")</f>
        <v>1</v>
      </c>
      <c r="BB5">
        <f>COUNTIFS(Original!AJ$2:AJ$95,Ordem!$A5,Original!$AX$2:$AX$95,"Renda Baixa")</f>
        <v>3</v>
      </c>
      <c r="BC5">
        <f>COUNTIFS(Original!AK$2:AK$95,Ordem!$A5,Original!$AX$2:$AX$95,"Renda Baixa")</f>
        <v>3</v>
      </c>
      <c r="BD5">
        <f>COUNTIFS(Original!AL$2:AL$95,Ordem!$A5,Original!$AX$2:$AX$95,"Renda Baixa")</f>
        <v>3</v>
      </c>
      <c r="BF5" t="s">
        <v>301</v>
      </c>
      <c r="BG5">
        <f>COUNTIFS(Original!AG$2:AG$95,Ordem!$A5,Original!$AV$2:$AV$95,"20 - 30 Anos")</f>
        <v>4</v>
      </c>
      <c r="BH5">
        <f>COUNTIFS(Original!AH$2:AH$95,Ordem!$A5,Original!$AV$2:$AV$95,"20 - 30 Anos")</f>
        <v>4</v>
      </c>
      <c r="BI5">
        <f>COUNTIFS(Original!AI$2:AI$95,Ordem!$A5,Original!$AV$2:$AV$95,"20 - 30 Anos")</f>
        <v>2</v>
      </c>
      <c r="BJ5">
        <f>COUNTIFS(Original!AJ$2:AJ$95,Ordem!$A5,Original!$AV$2:$AV$95,"20 - 30 Anos")</f>
        <v>2</v>
      </c>
      <c r="BK5">
        <f>COUNTIFS(Original!AK$2:AK$95,Ordem!$A5,Original!$AV$2:$AV$95,"20 - 30 Anos")</f>
        <v>2</v>
      </c>
      <c r="BL5">
        <f>COUNTIFS(Original!AL$2:AL$95,Ordem!$A5,Original!$AV$2:$AV$95,"20 - 30 Anos")</f>
        <v>2</v>
      </c>
      <c r="BN5" t="s">
        <v>301</v>
      </c>
      <c r="BO5">
        <f>COUNTIFS(Original!AG$2:AG$95,Ordem!$A5,Original!$AV$2:$AV$95,"31 - 40 Anos")</f>
        <v>9</v>
      </c>
      <c r="BP5">
        <f>COUNTIFS(Original!AH$2:AH$95,Ordem!$A5,Original!$AV$2:$AV$95,"31 - 40 Anos")</f>
        <v>3</v>
      </c>
      <c r="BQ5">
        <f>COUNTIFS(Original!AI$2:AI$95,Ordem!$A5,Original!$AV$2:$AV$95,"31 - 40 Anos")</f>
        <v>6</v>
      </c>
      <c r="BR5">
        <f>COUNTIFS(Original!AJ$2:AJ$95,Ordem!$A5,Original!$AV$2:$AV$95,"31 - 40 Anos")</f>
        <v>4</v>
      </c>
      <c r="BS5">
        <f>COUNTIFS(Original!AK$2:AK$95,Ordem!$A5,Original!$AV$2:$AV$95,"31 - 40 Anos")</f>
        <v>4</v>
      </c>
      <c r="BT5">
        <f>COUNTIFS(Original!AL$2:AL$95,Ordem!$A5,Original!$AV$2:$AV$95,"31 - 40 Anos")</f>
        <v>3</v>
      </c>
    </row>
    <row r="6" spans="1:73" x14ac:dyDescent="0.25">
      <c r="A6" t="s">
        <v>321</v>
      </c>
      <c r="B6">
        <f>COUNTIF(Original!AG$2:AG$95,Ordem!$A$6)</f>
        <v>7</v>
      </c>
      <c r="C6">
        <f>COUNTIF(Original!AH$2:AH$95,Ordem!$A$6)</f>
        <v>14</v>
      </c>
      <c r="D6">
        <f>COUNTIF(Original!AI$2:AI$95,Ordem!$A$6)</f>
        <v>14</v>
      </c>
      <c r="E6">
        <f>COUNTIF(Original!AJ$2:AJ$95,Ordem!$A$6)</f>
        <v>26</v>
      </c>
      <c r="F6">
        <f>COUNTIF(Original!AK$2:AK$95,Ordem!$A$6)</f>
        <v>16</v>
      </c>
      <c r="G6">
        <f>COUNTIF(Original!AL$2:AL$95,Ordem!$A$6)</f>
        <v>17</v>
      </c>
      <c r="J6" t="s">
        <v>321</v>
      </c>
      <c r="K6">
        <f>COUNTIFS(Original!AG$2:AG$95,Ordem!$A6,Original!$AR$2:$AR$95,"Masculino")</f>
        <v>3</v>
      </c>
      <c r="L6">
        <f>COUNTIFS(Original!AH$2:AH$95,Ordem!$A6,Original!$AR$2:$AR$95,"Masculino")</f>
        <v>8</v>
      </c>
      <c r="M6">
        <f>COUNTIFS(Original!AI$2:AI$95,Ordem!$A6,Original!$AR$2:$AR$95,"Masculino")</f>
        <v>12</v>
      </c>
      <c r="N6">
        <f>COUNTIFS(Original!AJ$2:AJ$95,Ordem!$A6,Original!$AR$2:$AR$95,"Masculino")</f>
        <v>16</v>
      </c>
      <c r="O6">
        <f>COUNTIFS(Original!AK$2:AK$95,Ordem!$A6,Original!$AR$2:$AR$95,"Masculino")</f>
        <v>7</v>
      </c>
      <c r="P6">
        <f>COUNTIFS(Original!AL$2:AL$95,Ordem!$A6,Original!$AR$2:$AR$95,"Masculino")</f>
        <v>10</v>
      </c>
      <c r="R6" t="s">
        <v>321</v>
      </c>
      <c r="S6">
        <f>COUNTIFS(Original!AG$2:AG$95,Ordem!$A6,Original!$AR$2:$AR$95,"Feminino")</f>
        <v>4</v>
      </c>
      <c r="T6">
        <f>COUNTIFS(Original!AH$2:AH$95,Ordem!$A6,Original!$AR$2:$AR$95,"Feminino")</f>
        <v>5</v>
      </c>
      <c r="U6">
        <f>COUNTIFS(Original!AI$2:AI$95,Ordem!$A6,Original!$AR$2:$AR$95,"Feminino")</f>
        <v>1</v>
      </c>
      <c r="V6">
        <f>COUNTIFS(Original!AJ$2:AJ$95,Ordem!$A6,Original!$AR$2:$AR$95,"Feminino")</f>
        <v>9</v>
      </c>
      <c r="W6">
        <f>COUNTIFS(Original!AK$2:AK$95,Ordem!$A6,Original!$AR$2:$AR$95,"Feminino")</f>
        <v>9</v>
      </c>
      <c r="X6">
        <f>COUNTIFS(Original!AL$2:AL$95,Ordem!$A6,Original!$AR$2:$AR$95,"Feminino")</f>
        <v>7</v>
      </c>
      <c r="Z6" t="s">
        <v>321</v>
      </c>
      <c r="AA6">
        <f>COUNTIFS(Original!AG$2:AG$95,Ordem!$A6,Original!$AX$2:$AX$95,"Renda Alta")</f>
        <v>3</v>
      </c>
      <c r="AB6">
        <f>COUNTIFS(Original!AH$2:AH$95,Ordem!$A6,Original!$AX$2:$AX$95,"Renda Alta")</f>
        <v>5</v>
      </c>
      <c r="AC6">
        <f>COUNTIFS(Original!AI$2:AI$95,Ordem!$A6,Original!$AX$2:$AX$95,"Renda Alta")</f>
        <v>3</v>
      </c>
      <c r="AD6">
        <f>COUNTIFS(Original!AJ$2:AJ$95,Ordem!$A6,Original!$AX$2:$AX$95,"Renda Alta")</f>
        <v>10</v>
      </c>
      <c r="AE6">
        <f>COUNTIFS(Original!AK$2:AK$95,Ordem!$A6,Original!$AX$2:$AX$95,"Renda Alta")</f>
        <v>3</v>
      </c>
      <c r="AF6">
        <f>COUNTIFS(Original!AL$2:AL$95,Ordem!$A6,Original!$AX$2:$AX$95,"Renda Alta")</f>
        <v>6</v>
      </c>
      <c r="AH6" t="s">
        <v>321</v>
      </c>
      <c r="AI6">
        <f>COUNTIFS(Original!AG$2:AG$95,Ordem!$A6,Original!$AX$2:$AX$95,"Renda Média-Alta")</f>
        <v>2</v>
      </c>
      <c r="AJ6">
        <f>COUNTIFS(Original!AH$2:AH$95,Ordem!$A6,Original!$AX$2:$AX$95,"Renda Média-Alta")</f>
        <v>2</v>
      </c>
      <c r="AK6">
        <f>COUNTIFS(Original!AI$2:AI$95,Ordem!$A6,Original!$AX$2:$AX$95,"Renda Média-Alta")</f>
        <v>7</v>
      </c>
      <c r="AL6">
        <f>COUNTIFS(Original!AJ$2:AJ$95,Ordem!$A6,Original!$AX$2:$AX$95,"Renda Média-Alta")</f>
        <v>3</v>
      </c>
      <c r="AM6">
        <f>COUNTIFS(Original!AK$2:AK$95,Ordem!$A6,Original!$AX$2:$AX$95,"Renda Média-Alta")</f>
        <v>5</v>
      </c>
      <c r="AN6">
        <f>COUNTIFS(Original!AL$2:AL$95,Ordem!$A6,Original!$AX$2:$AX$95,"Renda Média-Alta")</f>
        <v>5</v>
      </c>
      <c r="AP6" t="s">
        <v>321</v>
      </c>
      <c r="AQ6">
        <f>COUNTIFS(Original!AG$2:AG$95,Ordem!$A6,Original!$AX$2:$AX$95,"Renda Média-Baixa")</f>
        <v>1</v>
      </c>
      <c r="AR6">
        <f>COUNTIFS(Original!AH$2:AH$95,Ordem!$A6,Original!$AX$2:$AX$95,"Renda Média-Baixa")</f>
        <v>4</v>
      </c>
      <c r="AS6">
        <f>COUNTIFS(Original!AI$2:AI$95,Ordem!$A6,Original!$AX$2:$AX$95,"Renda Média-Baixa")</f>
        <v>4</v>
      </c>
      <c r="AT6">
        <f>COUNTIFS(Original!AJ$2:AJ$95,Ordem!$A6,Original!$AX$2:$AX$95,"Renda Média-Baixa")</f>
        <v>3</v>
      </c>
      <c r="AU6">
        <f>COUNTIFS(Original!AK$2:AK$95,Ordem!$A6,Original!$AX$2:$AX$95,"Renda Média-Baixa")</f>
        <v>5</v>
      </c>
      <c r="AV6">
        <f>COUNTIFS(Original!AL$2:AL$95,Ordem!$A6,Original!$AX$2:$AX$95,"Renda Média-Baixa")</f>
        <v>3</v>
      </c>
      <c r="AX6" t="s">
        <v>321</v>
      </c>
      <c r="AY6">
        <f>COUNTIFS(Original!AG$2:AG$95,Ordem!$A6,Original!$AX$2:$AX$95,"Renda Baixa")</f>
        <v>1</v>
      </c>
      <c r="AZ6">
        <f>COUNTIFS(Original!AH$2:AH$95,Ordem!$A6,Original!$AX$2:$AX$95,"Renda Baixa")</f>
        <v>3</v>
      </c>
      <c r="BA6">
        <f>COUNTIFS(Original!AI$2:AI$95,Ordem!$A6,Original!$AX$2:$AX$95,"Renda Baixa")</f>
        <v>0</v>
      </c>
      <c r="BB6">
        <f>COUNTIFS(Original!AJ$2:AJ$95,Ordem!$A6,Original!$AX$2:$AX$95,"Renda Baixa")</f>
        <v>9</v>
      </c>
      <c r="BC6">
        <f>COUNTIFS(Original!AK$2:AK$95,Ordem!$A6,Original!$AX$2:$AX$95,"Renda Baixa")</f>
        <v>2</v>
      </c>
      <c r="BD6">
        <f>COUNTIFS(Original!AL$2:AL$95,Ordem!$A6,Original!$AX$2:$AX$95,"Renda Baixa")</f>
        <v>3</v>
      </c>
      <c r="BF6" t="s">
        <v>321</v>
      </c>
      <c r="BG6">
        <f>COUNTIFS(Original!AG$2:AG$95,Ordem!$A6,Original!$AV$2:$AV$95,"20 - 30 Anos")</f>
        <v>0</v>
      </c>
      <c r="BH6">
        <f>COUNTIFS(Original!AH$2:AH$95,Ordem!$A6,Original!$AV$2:$AV$95,"20 - 30 Anos")</f>
        <v>6</v>
      </c>
      <c r="BI6">
        <f>COUNTIFS(Original!AI$2:AI$95,Ordem!$A6,Original!$AV$2:$AV$95,"20 - 30 Anos")</f>
        <v>3</v>
      </c>
      <c r="BJ6">
        <f>COUNTIFS(Original!AJ$2:AJ$95,Ordem!$A6,Original!$AV$2:$AV$95,"20 - 30 Anos")</f>
        <v>2</v>
      </c>
      <c r="BK6">
        <f>COUNTIFS(Original!AK$2:AK$95,Ordem!$A6,Original!$AV$2:$AV$95,"20 - 30 Anos")</f>
        <v>2</v>
      </c>
      <c r="BL6">
        <f>COUNTIFS(Original!AL$2:AL$95,Ordem!$A6,Original!$AV$2:$AV$95,"20 - 30 Anos")</f>
        <v>3</v>
      </c>
      <c r="BN6" t="s">
        <v>321</v>
      </c>
      <c r="BO6">
        <f>COUNTIFS(Original!AG$2:AG$95,Ordem!$A6,Original!$AV$2:$AV$95,"31 - 40 Anos")</f>
        <v>3</v>
      </c>
      <c r="BP6">
        <f>COUNTIFS(Original!AH$2:AH$95,Ordem!$A6,Original!$AV$2:$AV$95,"31 - 40 Anos")</f>
        <v>2</v>
      </c>
      <c r="BQ6">
        <f>COUNTIFS(Original!AI$2:AI$95,Ordem!$A6,Original!$AV$2:$AV$95,"31 - 40 Anos")</f>
        <v>4</v>
      </c>
      <c r="BR6">
        <f>COUNTIFS(Original!AJ$2:AJ$95,Ordem!$A6,Original!$AV$2:$AV$95,"31 - 40 Anos")</f>
        <v>10</v>
      </c>
      <c r="BS6">
        <f>COUNTIFS(Original!AK$2:AK$95,Ordem!$A6,Original!$AV$2:$AV$95,"31 - 40 Anos")</f>
        <v>3</v>
      </c>
      <c r="BT6">
        <f>COUNTIFS(Original!AL$2:AL$95,Ordem!$A6,Original!$AV$2:$AV$95,"31 - 40 Anos")</f>
        <v>7</v>
      </c>
    </row>
    <row r="7" spans="1:73" x14ac:dyDescent="0.25">
      <c r="A7" t="s">
        <v>302</v>
      </c>
      <c r="B7">
        <f>COUNTIF(Original!AG$2:AG$95,Ordem!$A$7)</f>
        <v>5</v>
      </c>
      <c r="C7">
        <f>COUNTIF(Original!AH$2:AH$95,Ordem!$A$7)</f>
        <v>8</v>
      </c>
      <c r="D7">
        <f>COUNTIF(Original!AI$2:AI$95,Ordem!$A$7)</f>
        <v>8</v>
      </c>
      <c r="E7">
        <f>COUNTIF(Original!AJ$2:AJ$95,Ordem!$A$7)</f>
        <v>17</v>
      </c>
      <c r="F7">
        <f>COUNTIF(Original!AK$2:AK$95,Ordem!$A$7)</f>
        <v>21</v>
      </c>
      <c r="G7">
        <f>COUNTIF(Original!AL$2:AL$95,Ordem!$A$7)</f>
        <v>35</v>
      </c>
      <c r="H7">
        <v>94</v>
      </c>
      <c r="J7" t="s">
        <v>302</v>
      </c>
      <c r="K7">
        <f>COUNTIFS(Original!AG$2:AG$95,Ordem!$A7,Original!$AR$2:$AR$95,"Masculino")</f>
        <v>4</v>
      </c>
      <c r="L7">
        <f>COUNTIFS(Original!AH$2:AH$95,Ordem!$A7,Original!$AR$2:$AR$95,"Masculino")</f>
        <v>6</v>
      </c>
      <c r="M7">
        <f>COUNTIFS(Original!AI$2:AI$95,Ordem!$A7,Original!$AR$2:$AR$95,"Masculino")</f>
        <v>4</v>
      </c>
      <c r="N7">
        <f>COUNTIFS(Original!AJ$2:AJ$95,Ordem!$A7,Original!$AR$2:$AR$95,"Masculino")</f>
        <v>8</v>
      </c>
      <c r="O7">
        <f>COUNTIFS(Original!AK$2:AK$95,Ordem!$A7,Original!$AR$2:$AR$95,"Masculino")</f>
        <v>14</v>
      </c>
      <c r="P7">
        <f>COUNTIFS(Original!AL$2:AL$95,Ordem!$A7,Original!$AR$2:$AR$95,"Masculino")</f>
        <v>20</v>
      </c>
      <c r="Q7">
        <f>SUM(K7:P7)</f>
        <v>56</v>
      </c>
      <c r="R7" t="s">
        <v>302</v>
      </c>
      <c r="S7">
        <f>COUNTIFS(Original!AG$2:AG$95,Ordem!$A7,Original!$AR$2:$AR$95,"Feminino")</f>
        <v>1</v>
      </c>
      <c r="T7">
        <f>COUNTIFS(Original!AH$2:AH$95,Ordem!$A7,Original!$AR$2:$AR$95,"Feminino")</f>
        <v>2</v>
      </c>
      <c r="U7">
        <f>COUNTIFS(Original!AI$2:AI$95,Ordem!$A7,Original!$AR$2:$AR$95,"Feminino")</f>
        <v>3</v>
      </c>
      <c r="V7">
        <f>COUNTIFS(Original!AJ$2:AJ$95,Ordem!$A7,Original!$AR$2:$AR$95,"Feminino")</f>
        <v>9</v>
      </c>
      <c r="W7">
        <f>COUNTIFS(Original!AK$2:AK$95,Ordem!$A7,Original!$AR$2:$AR$95,"Feminino")</f>
        <v>6</v>
      </c>
      <c r="X7">
        <f>COUNTIFS(Original!AL$2:AL$95,Ordem!$A7,Original!$AR$2:$AR$95,"Feminino")</f>
        <v>14</v>
      </c>
      <c r="Y7">
        <f>SUM(S7:X7)</f>
        <v>35</v>
      </c>
      <c r="Z7" t="s">
        <v>302</v>
      </c>
      <c r="AA7">
        <f>COUNTIFS(Original!AG$2:AG$95,Ordem!$A7,Original!$AX$2:$AX$95,"Renda Alta")</f>
        <v>0</v>
      </c>
      <c r="AB7">
        <f>COUNTIFS(Original!AH$2:AH$95,Ordem!$A7,Original!$AX$2:$AX$95,"Renda Alta")</f>
        <v>3</v>
      </c>
      <c r="AC7">
        <f>COUNTIFS(Original!AI$2:AI$95,Ordem!$A7,Original!$AX$2:$AX$95,"Renda Alta")</f>
        <v>1</v>
      </c>
      <c r="AD7">
        <f>COUNTIFS(Original!AJ$2:AJ$95,Ordem!$A7,Original!$AX$2:$AX$95,"Renda Alta")</f>
        <v>2</v>
      </c>
      <c r="AE7">
        <f>COUNTIFS(Original!AK$2:AK$95,Ordem!$A7,Original!$AX$2:$AX$95,"Renda Alta")</f>
        <v>10</v>
      </c>
      <c r="AF7">
        <f>COUNTIFS(Original!AL$2:AL$95,Ordem!$A7,Original!$AX$2:$AX$95,"Renda Alta")</f>
        <v>14</v>
      </c>
      <c r="AG7">
        <f>SUM(AA7:AF7)</f>
        <v>30</v>
      </c>
      <c r="AH7" t="s">
        <v>302</v>
      </c>
      <c r="AI7">
        <f>COUNTIFS(Original!AG$2:AG$95,Ordem!$A7,Original!$AX$2:$AX$95,"Renda Média-Alta")</f>
        <v>1</v>
      </c>
      <c r="AJ7">
        <f>COUNTIFS(Original!AH$2:AH$95,Ordem!$A7,Original!$AX$2:$AX$95,"Renda Média-Alta")</f>
        <v>1</v>
      </c>
      <c r="AK7">
        <f>COUNTIFS(Original!AI$2:AI$95,Ordem!$A7,Original!$AX$2:$AX$95,"Renda Média-Alta")</f>
        <v>1</v>
      </c>
      <c r="AL7">
        <f>COUNTIFS(Original!AJ$2:AJ$95,Ordem!$A7,Original!$AX$2:$AX$95,"Renda Média-Alta")</f>
        <v>7</v>
      </c>
      <c r="AM7">
        <f>COUNTIFS(Original!AK$2:AK$95,Ordem!$A7,Original!$AX$2:$AX$95,"Renda Média-Alta")</f>
        <v>4</v>
      </c>
      <c r="AN7">
        <f>COUNTIFS(Original!AL$2:AL$95,Ordem!$A7,Original!$AX$2:$AX$95,"Renda Média-Alta")</f>
        <v>10</v>
      </c>
      <c r="AO7">
        <f>SUM(AI7:AN7)</f>
        <v>24</v>
      </c>
      <c r="AP7" t="s">
        <v>302</v>
      </c>
      <c r="AQ7">
        <f>COUNTIFS(Original!AG$2:AG$95,Ordem!$A7,Original!$AX$2:$AX$95,"Renda Média-Baixa")</f>
        <v>0</v>
      </c>
      <c r="AR7">
        <f>COUNTIFS(Original!AH$2:AH$95,Ordem!$A7,Original!$AX$2:$AX$95,"Renda Média-Baixa")</f>
        <v>3</v>
      </c>
      <c r="AS7">
        <f>COUNTIFS(Original!AI$2:AI$95,Ordem!$A7,Original!$AX$2:$AX$95,"Renda Média-Baixa")</f>
        <v>2</v>
      </c>
      <c r="AT7">
        <f>COUNTIFS(Original!AJ$2:AJ$95,Ordem!$A7,Original!$AX$2:$AX$95,"Renda Média-Baixa")</f>
        <v>7</v>
      </c>
      <c r="AU7">
        <f>COUNTIFS(Original!AK$2:AK$95,Ordem!$A7,Original!$AX$2:$AX$95,"Renda Média-Baixa")</f>
        <v>3</v>
      </c>
      <c r="AV7">
        <f>COUNTIFS(Original!AL$2:AL$95,Ordem!$A7,Original!$AX$2:$AX$95,"Renda Média-Baixa")</f>
        <v>5</v>
      </c>
      <c r="AW7">
        <f>SUM(AQ7:AV7)</f>
        <v>20</v>
      </c>
      <c r="AX7" t="s">
        <v>302</v>
      </c>
      <c r="AY7">
        <f>COUNTIFS(Original!AG$2:AG$95,Ordem!$A7,Original!$AX$2:$AX$95,"Renda Baixa")</f>
        <v>4</v>
      </c>
      <c r="AZ7">
        <f>COUNTIFS(Original!AH$2:AH$95,Ordem!$A7,Original!$AX$2:$AX$95,"Renda Baixa")</f>
        <v>1</v>
      </c>
      <c r="BA7">
        <f>COUNTIFS(Original!AI$2:AI$95,Ordem!$A7,Original!$AX$2:$AX$95,"Renda Baixa")</f>
        <v>4</v>
      </c>
      <c r="BB7">
        <f>COUNTIFS(Original!AJ$2:AJ$95,Ordem!$A7,Original!$AX$2:$AX$95,"Renda Baixa")</f>
        <v>1</v>
      </c>
      <c r="BC7">
        <f>COUNTIFS(Original!AK$2:AK$95,Ordem!$A7,Original!$AX$2:$AX$95,"Renda Baixa")</f>
        <v>3</v>
      </c>
      <c r="BD7">
        <f>COUNTIFS(Original!AL$2:AL$95,Ordem!$A7,Original!$AX$2:$AX$95,"Renda Baixa")</f>
        <v>5</v>
      </c>
      <c r="BE7">
        <f>SUM(AY7:BD7)</f>
        <v>18</v>
      </c>
      <c r="BF7" t="s">
        <v>302</v>
      </c>
      <c r="BG7">
        <f>COUNTIFS(Original!AG$2:AG$95,Ordem!$A7,Original!$AV$2:$AV$95,"20 - 30 Anos")</f>
        <v>1</v>
      </c>
      <c r="BH7">
        <f>COUNTIFS(Original!AH$2:AH$95,Ordem!$A7,Original!$AV$2:$AV$95,"20 - 30 Anos")</f>
        <v>0</v>
      </c>
      <c r="BI7">
        <f>COUNTIFS(Original!AI$2:AI$95,Ordem!$A7,Original!$AV$2:$AV$95,"20 - 30 Anos")</f>
        <v>1</v>
      </c>
      <c r="BJ7">
        <f>COUNTIFS(Original!AJ$2:AJ$95,Ordem!$A7,Original!$AV$2:$AV$95,"20 - 30 Anos")</f>
        <v>4</v>
      </c>
      <c r="BK7">
        <f>COUNTIFS(Original!AK$2:AK$95,Ordem!$A7,Original!$AV$2:$AV$95,"20 - 30 Anos")</f>
        <v>3</v>
      </c>
      <c r="BL7">
        <f>COUNTIFS(Original!AL$2:AL$95,Ordem!$A7,Original!$AV$2:$AV$95,"20 - 30 Anos")</f>
        <v>7</v>
      </c>
      <c r="BM7">
        <f>SUM(BG7:BL7)</f>
        <v>16</v>
      </c>
      <c r="BN7" t="s">
        <v>302</v>
      </c>
      <c r="BO7">
        <f>COUNTIFS(Original!AG$2:AG$95,Ordem!$A7,Original!$AV$2:$AV$95,"31 - 40 Anos")</f>
        <v>1</v>
      </c>
      <c r="BP7">
        <f>COUNTIFS(Original!AH$2:AH$95,Ordem!$A7,Original!$AV$2:$AV$95,"31 - 40 Anos")</f>
        <v>4</v>
      </c>
      <c r="BQ7">
        <f>COUNTIFS(Original!AI$2:AI$95,Ordem!$A7,Original!$AV$2:$AV$95,"31 - 40 Anos")</f>
        <v>3</v>
      </c>
      <c r="BR7">
        <f>COUNTIFS(Original!AJ$2:AJ$95,Ordem!$A7,Original!$AV$2:$AV$95,"31 - 40 Anos")</f>
        <v>3</v>
      </c>
      <c r="BS7">
        <f>COUNTIFS(Original!AK$2:AK$95,Ordem!$A7,Original!$AV$2:$AV$95,"31 - 40 Anos")</f>
        <v>9</v>
      </c>
      <c r="BT7">
        <f>COUNTIFS(Original!AL$2:AL$95,Ordem!$A7,Original!$AV$2:$AV$95,"31 - 40 Anos")</f>
        <v>9</v>
      </c>
      <c r="BU7">
        <f>SUM(BO7:BT7)</f>
        <v>29</v>
      </c>
    </row>
    <row r="9" spans="1:73" ht="13" x14ac:dyDescent="0.3">
      <c r="A9" s="5" t="s">
        <v>349</v>
      </c>
      <c r="B9" s="5"/>
      <c r="C9" s="5"/>
      <c r="D9" s="5"/>
      <c r="E9" s="5"/>
      <c r="F9" s="5"/>
      <c r="G9" s="5"/>
      <c r="J9" s="5" t="s">
        <v>350</v>
      </c>
      <c r="K9" s="5"/>
      <c r="L9" s="5"/>
      <c r="M9" s="5"/>
      <c r="N9" s="5"/>
      <c r="O9" s="5"/>
      <c r="P9" s="5"/>
      <c r="R9" t="s">
        <v>348</v>
      </c>
      <c r="Z9" s="5" t="s">
        <v>356</v>
      </c>
      <c r="AA9" s="5"/>
      <c r="AB9" s="5"/>
      <c r="AC9" s="5"/>
      <c r="AD9" s="5"/>
      <c r="AE9" s="5"/>
      <c r="AF9" s="5"/>
      <c r="AH9" t="s">
        <v>353</v>
      </c>
      <c r="AP9" t="s">
        <v>354</v>
      </c>
      <c r="AX9" t="s">
        <v>355</v>
      </c>
      <c r="BF9" t="s">
        <v>361</v>
      </c>
      <c r="BN9" t="s">
        <v>361</v>
      </c>
    </row>
    <row r="10" spans="1:73" ht="13" x14ac:dyDescent="0.3">
      <c r="A10" s="3" t="s">
        <v>334</v>
      </c>
      <c r="B10" s="3" t="s">
        <v>328</v>
      </c>
      <c r="C10" s="3" t="s">
        <v>329</v>
      </c>
      <c r="D10" s="3" t="s">
        <v>330</v>
      </c>
      <c r="E10" s="3" t="s">
        <v>331</v>
      </c>
      <c r="F10" s="3" t="s">
        <v>332</v>
      </c>
      <c r="G10" s="3" t="s">
        <v>333</v>
      </c>
      <c r="J10" s="5" t="s">
        <v>351</v>
      </c>
      <c r="K10" s="5"/>
      <c r="L10" s="5"/>
      <c r="M10" s="5"/>
      <c r="N10" s="5"/>
      <c r="O10" s="5"/>
      <c r="P10" s="5"/>
      <c r="R10" s="3" t="s">
        <v>334</v>
      </c>
      <c r="S10" s="3" t="s">
        <v>328</v>
      </c>
      <c r="T10" s="3" t="s">
        <v>329</v>
      </c>
      <c r="U10" s="3" t="s">
        <v>330</v>
      </c>
      <c r="V10" s="3" t="s">
        <v>331</v>
      </c>
      <c r="W10" s="3" t="s">
        <v>332</v>
      </c>
      <c r="X10" s="3" t="s">
        <v>333</v>
      </c>
      <c r="Z10" s="5" t="s">
        <v>357</v>
      </c>
      <c r="AA10" s="5"/>
      <c r="AB10" s="5"/>
      <c r="AC10" s="5"/>
      <c r="AD10" s="5"/>
      <c r="AE10" s="5"/>
      <c r="AF10" s="5"/>
      <c r="AH10" s="3" t="s">
        <v>334</v>
      </c>
      <c r="AI10" s="3" t="s">
        <v>328</v>
      </c>
      <c r="AJ10" s="3" t="s">
        <v>329</v>
      </c>
      <c r="AK10" s="3" t="s">
        <v>330</v>
      </c>
      <c r="AL10" s="3" t="s">
        <v>331</v>
      </c>
      <c r="AM10" s="3" t="s">
        <v>332</v>
      </c>
      <c r="AN10" s="3" t="s">
        <v>333</v>
      </c>
      <c r="AP10" s="3" t="s">
        <v>334</v>
      </c>
      <c r="AQ10" s="3" t="s">
        <v>328</v>
      </c>
      <c r="AR10" s="3" t="s">
        <v>329</v>
      </c>
      <c r="AS10" s="3" t="s">
        <v>330</v>
      </c>
      <c r="AT10" s="3" t="s">
        <v>331</v>
      </c>
      <c r="AU10" s="3" t="s">
        <v>332</v>
      </c>
      <c r="AV10" s="3" t="s">
        <v>333</v>
      </c>
      <c r="AX10" s="3" t="s">
        <v>334</v>
      </c>
      <c r="AY10" s="3" t="s">
        <v>328</v>
      </c>
      <c r="AZ10" s="3" t="s">
        <v>329</v>
      </c>
      <c r="BA10" s="3" t="s">
        <v>330</v>
      </c>
      <c r="BB10" s="3" t="s">
        <v>331</v>
      </c>
      <c r="BC10" s="3" t="s">
        <v>332</v>
      </c>
      <c r="BD10" s="3" t="s">
        <v>333</v>
      </c>
      <c r="BF10" s="3" t="s">
        <v>334</v>
      </c>
      <c r="BG10" s="3" t="s">
        <v>328</v>
      </c>
      <c r="BH10" s="3" t="s">
        <v>329</v>
      </c>
      <c r="BI10" s="3" t="s">
        <v>330</v>
      </c>
      <c r="BJ10" s="3" t="s">
        <v>331</v>
      </c>
      <c r="BK10" s="3" t="s">
        <v>332</v>
      </c>
      <c r="BL10" s="3" t="s">
        <v>333</v>
      </c>
      <c r="BN10" s="3" t="s">
        <v>334</v>
      </c>
      <c r="BO10" s="3" t="s">
        <v>328</v>
      </c>
      <c r="BP10" s="3" t="s">
        <v>329</v>
      </c>
      <c r="BQ10" s="3" t="s">
        <v>330</v>
      </c>
      <c r="BR10" s="3" t="s">
        <v>331</v>
      </c>
      <c r="BS10" s="3" t="s">
        <v>332</v>
      </c>
      <c r="BT10" s="3" t="s">
        <v>333</v>
      </c>
    </row>
    <row r="11" spans="1:73" ht="13" x14ac:dyDescent="0.3">
      <c r="A11" s="4" t="s">
        <v>300</v>
      </c>
      <c r="B11" s="2">
        <f>B2/$H$7</f>
        <v>0.25531914893617019</v>
      </c>
      <c r="C11" s="2">
        <f>C2/$H$7</f>
        <v>0.22340425531914893</v>
      </c>
      <c r="D11" s="2">
        <f>D2/$H$7</f>
        <v>0.20212765957446807</v>
      </c>
      <c r="E11" s="2">
        <f>E2/$H$7</f>
        <v>0.1276595744680851</v>
      </c>
      <c r="F11" s="2">
        <f>F2/$H$7</f>
        <v>0.11702127659574468</v>
      </c>
      <c r="G11" s="2">
        <f>G2/$H$7</f>
        <v>7.4468085106382975E-2</v>
      </c>
      <c r="J11" s="3" t="s">
        <v>334</v>
      </c>
      <c r="K11" s="3" t="s">
        <v>328</v>
      </c>
      <c r="L11" s="3" t="s">
        <v>329</v>
      </c>
      <c r="M11" s="3" t="s">
        <v>330</v>
      </c>
      <c r="N11" s="3" t="s">
        <v>331</v>
      </c>
      <c r="O11" s="3" t="s">
        <v>332</v>
      </c>
      <c r="P11" s="3" t="s">
        <v>333</v>
      </c>
      <c r="R11" s="4" t="s">
        <v>300</v>
      </c>
      <c r="S11" s="2">
        <f>S2/$Y$7</f>
        <v>0.31428571428571428</v>
      </c>
      <c r="T11" s="2">
        <f t="shared" ref="T11:X11" si="0">T2/$Y$7</f>
        <v>0.17142857142857143</v>
      </c>
      <c r="U11" s="2">
        <f t="shared" si="0"/>
        <v>0.2857142857142857</v>
      </c>
      <c r="V11" s="2">
        <f t="shared" si="0"/>
        <v>8.5714285714285715E-2</v>
      </c>
      <c r="W11" s="2">
        <f t="shared" si="0"/>
        <v>5.7142857142857141E-2</v>
      </c>
      <c r="X11" s="2">
        <f t="shared" si="0"/>
        <v>8.5714285714285715E-2</v>
      </c>
      <c r="Z11" s="3" t="s">
        <v>334</v>
      </c>
      <c r="AA11" s="3" t="s">
        <v>328</v>
      </c>
      <c r="AB11" s="3" t="s">
        <v>329</v>
      </c>
      <c r="AC11" s="3" t="s">
        <v>330</v>
      </c>
      <c r="AD11" s="3" t="s">
        <v>331</v>
      </c>
      <c r="AE11" s="3" t="s">
        <v>332</v>
      </c>
      <c r="AF11" s="3" t="s">
        <v>333</v>
      </c>
      <c r="AH11" s="4" t="s">
        <v>300</v>
      </c>
      <c r="AI11" s="2">
        <f>AI2/$AO$7</f>
        <v>0.33333333333333331</v>
      </c>
      <c r="AJ11" s="2">
        <f t="shared" ref="AJ11:AN11" si="1">AJ2/$AO$7</f>
        <v>0.29166666666666669</v>
      </c>
      <c r="AK11" s="2">
        <f t="shared" si="1"/>
        <v>0.20833333333333334</v>
      </c>
      <c r="AL11" s="2">
        <f t="shared" si="1"/>
        <v>8.3333333333333329E-2</v>
      </c>
      <c r="AM11" s="2">
        <f t="shared" si="1"/>
        <v>0</v>
      </c>
      <c r="AN11" s="2">
        <f t="shared" si="1"/>
        <v>8.3333333333333329E-2</v>
      </c>
      <c r="AP11" s="4" t="s">
        <v>300</v>
      </c>
      <c r="AQ11" s="2">
        <f>AQ2/$AW$7</f>
        <v>0.25</v>
      </c>
      <c r="AR11" s="2">
        <f t="shared" ref="AR11:AV11" si="2">AR2/$AW$7</f>
        <v>0.3</v>
      </c>
      <c r="AS11" s="2">
        <f t="shared" si="2"/>
        <v>0.1</v>
      </c>
      <c r="AT11" s="2">
        <f t="shared" si="2"/>
        <v>0.15</v>
      </c>
      <c r="AU11" s="2">
        <f t="shared" si="2"/>
        <v>0.05</v>
      </c>
      <c r="AV11" s="2">
        <f t="shared" si="2"/>
        <v>0.15</v>
      </c>
      <c r="AX11" s="4" t="s">
        <v>300</v>
      </c>
      <c r="AY11" s="2">
        <f>AY2/$BE$7</f>
        <v>0.16666666666666666</v>
      </c>
      <c r="AZ11" s="2">
        <f t="shared" ref="AZ11:BD11" si="3">AZ2/$BE$7</f>
        <v>0.27777777777777779</v>
      </c>
      <c r="BA11" s="2">
        <f t="shared" si="3"/>
        <v>0.27777777777777779</v>
      </c>
      <c r="BB11" s="2">
        <f t="shared" si="3"/>
        <v>5.5555555555555552E-2</v>
      </c>
      <c r="BC11" s="2">
        <f t="shared" si="3"/>
        <v>0.16666666666666666</v>
      </c>
      <c r="BD11" s="2">
        <f t="shared" si="3"/>
        <v>5.5555555555555552E-2</v>
      </c>
      <c r="BF11" s="4" t="s">
        <v>300</v>
      </c>
      <c r="BG11" s="2">
        <f>BG2/$BM$7</f>
        <v>0.1875</v>
      </c>
      <c r="BH11" s="2">
        <f t="shared" ref="BH11:BL11" si="4">BH2/$BM$7</f>
        <v>0.1875</v>
      </c>
      <c r="BI11" s="2">
        <f t="shared" si="4"/>
        <v>0.25</v>
      </c>
      <c r="BJ11" s="2">
        <f t="shared" si="4"/>
        <v>0.25</v>
      </c>
      <c r="BK11" s="2">
        <f t="shared" si="4"/>
        <v>6.25E-2</v>
      </c>
      <c r="BL11" s="2">
        <f t="shared" si="4"/>
        <v>6.25E-2</v>
      </c>
      <c r="BN11" s="4" t="s">
        <v>300</v>
      </c>
      <c r="BO11" s="2">
        <f>BO2/$BU$7</f>
        <v>0.27586206896551724</v>
      </c>
      <c r="BP11" s="2">
        <f t="shared" ref="BP11:BT11" si="5">BP2/$BU$7</f>
        <v>0.17241379310344829</v>
      </c>
      <c r="BQ11" s="2">
        <f t="shared" si="5"/>
        <v>0.17241379310344829</v>
      </c>
      <c r="BR11" s="2">
        <f t="shared" si="5"/>
        <v>0.10344827586206896</v>
      </c>
      <c r="BS11" s="2">
        <f t="shared" si="5"/>
        <v>0.13793103448275862</v>
      </c>
      <c r="BT11" s="2">
        <f t="shared" si="5"/>
        <v>0.13793103448275862</v>
      </c>
    </row>
    <row r="12" spans="1:73" ht="13" x14ac:dyDescent="0.3">
      <c r="A12" s="4" t="s">
        <v>303</v>
      </c>
      <c r="B12" s="2">
        <f>B3/$H$7</f>
        <v>0.23404255319148937</v>
      </c>
      <c r="C12" s="2">
        <f>C3/$H$7</f>
        <v>0.23404255319148937</v>
      </c>
      <c r="D12" s="2">
        <f>D3/$H$7</f>
        <v>0.22340425531914893</v>
      </c>
      <c r="E12" s="2">
        <f>E3/$H$7</f>
        <v>0.13829787234042554</v>
      </c>
      <c r="F12" s="2">
        <f>F3/$H$7</f>
        <v>0.13829787234042554</v>
      </c>
      <c r="G12" s="2">
        <f>G3/$H$7</f>
        <v>3.1914893617021274E-2</v>
      </c>
      <c r="J12" s="4" t="s">
        <v>300</v>
      </c>
      <c r="K12" s="2">
        <f>K2/$Q$7</f>
        <v>0.21428571428571427</v>
      </c>
      <c r="L12" s="2">
        <f>L2/$H$7</f>
        <v>0.15957446808510639</v>
      </c>
      <c r="M12" s="2">
        <f>M2/$H$7</f>
        <v>9.5744680851063829E-2</v>
      </c>
      <c r="N12" s="2">
        <f>N2/$H$7</f>
        <v>8.5106382978723402E-2</v>
      </c>
      <c r="O12" s="2">
        <f>O2/$H$7</f>
        <v>8.5106382978723402E-2</v>
      </c>
      <c r="P12" s="2">
        <f>P2/$H$7</f>
        <v>4.2553191489361701E-2</v>
      </c>
      <c r="R12" s="4" t="s">
        <v>303</v>
      </c>
      <c r="S12" s="2">
        <f t="shared" ref="S12:X16" si="6">S3/$Y$7</f>
        <v>0.2</v>
      </c>
      <c r="T12" s="2">
        <f t="shared" si="6"/>
        <v>0.2</v>
      </c>
      <c r="U12" s="2">
        <f t="shared" si="6"/>
        <v>0.22857142857142856</v>
      </c>
      <c r="V12" s="2">
        <f t="shared" si="6"/>
        <v>0.22857142857142856</v>
      </c>
      <c r="W12" s="2">
        <f t="shared" si="6"/>
        <v>0.14285714285714285</v>
      </c>
      <c r="X12" s="2">
        <f t="shared" si="6"/>
        <v>0</v>
      </c>
      <c r="Z12" s="4" t="s">
        <v>300</v>
      </c>
      <c r="AA12" s="2">
        <f>AA2/$AG$7</f>
        <v>0.26666666666666666</v>
      </c>
      <c r="AB12" s="2">
        <f t="shared" ref="AB12:AF12" si="7">AB2/$AG$7</f>
        <v>6.6666666666666666E-2</v>
      </c>
      <c r="AC12" s="2">
        <f t="shared" si="7"/>
        <v>0.23333333333333334</v>
      </c>
      <c r="AD12" s="2">
        <f t="shared" si="7"/>
        <v>0.2</v>
      </c>
      <c r="AE12" s="2">
        <f t="shared" si="7"/>
        <v>0.23333333333333334</v>
      </c>
      <c r="AF12" s="2">
        <f t="shared" si="7"/>
        <v>0</v>
      </c>
      <c r="AH12" s="4" t="s">
        <v>303</v>
      </c>
      <c r="AI12" s="2">
        <f t="shared" ref="AI12:AN16" si="8">AI3/$AO$7</f>
        <v>0.16666666666666666</v>
      </c>
      <c r="AJ12" s="2">
        <f t="shared" si="8"/>
        <v>0.41666666666666669</v>
      </c>
      <c r="AK12" s="2">
        <f t="shared" si="8"/>
        <v>0.125</v>
      </c>
      <c r="AL12" s="2">
        <f t="shared" si="8"/>
        <v>0.125</v>
      </c>
      <c r="AM12" s="2">
        <f t="shared" si="8"/>
        <v>0.125</v>
      </c>
      <c r="AN12" s="2">
        <f t="shared" si="8"/>
        <v>4.1666666666666664E-2</v>
      </c>
      <c r="AP12" s="4" t="s">
        <v>303</v>
      </c>
      <c r="AQ12" s="2">
        <f t="shared" ref="AQ12:AV16" si="9">AQ3/$AW$7</f>
        <v>0.45</v>
      </c>
      <c r="AR12" s="2">
        <f t="shared" si="9"/>
        <v>0.15</v>
      </c>
      <c r="AS12" s="2">
        <f t="shared" si="9"/>
        <v>0.15</v>
      </c>
      <c r="AT12" s="2">
        <f t="shared" si="9"/>
        <v>0.15</v>
      </c>
      <c r="AU12" s="2">
        <f t="shared" si="9"/>
        <v>0.1</v>
      </c>
      <c r="AV12" s="2">
        <f t="shared" si="9"/>
        <v>0</v>
      </c>
      <c r="AX12" s="4" t="s">
        <v>303</v>
      </c>
      <c r="AY12" s="2">
        <f t="shared" ref="AY12:BD16" si="10">AY3/$BE$7</f>
        <v>0.16666666666666666</v>
      </c>
      <c r="AZ12" s="2">
        <f t="shared" si="10"/>
        <v>0.16666666666666666</v>
      </c>
      <c r="BA12" s="2">
        <f t="shared" si="10"/>
        <v>0.33333333333333331</v>
      </c>
      <c r="BB12" s="2">
        <f t="shared" si="10"/>
        <v>0.1111111111111111</v>
      </c>
      <c r="BC12" s="2">
        <f t="shared" si="10"/>
        <v>0.16666666666666666</v>
      </c>
      <c r="BD12" s="2">
        <f t="shared" si="10"/>
        <v>5.5555555555555552E-2</v>
      </c>
      <c r="BF12" s="4" t="s">
        <v>303</v>
      </c>
      <c r="BG12" s="2">
        <f t="shared" ref="BG12:BL16" si="11">BG3/$BM$7</f>
        <v>0.4375</v>
      </c>
      <c r="BH12" s="2">
        <f t="shared" si="11"/>
        <v>0.125</v>
      </c>
      <c r="BI12" s="2">
        <f t="shared" si="11"/>
        <v>0.25</v>
      </c>
      <c r="BJ12" s="2">
        <f t="shared" si="11"/>
        <v>0</v>
      </c>
      <c r="BK12" s="2">
        <f t="shared" si="11"/>
        <v>0.1875</v>
      </c>
      <c r="BL12" s="2">
        <f t="shared" si="11"/>
        <v>0</v>
      </c>
      <c r="BN12" s="4" t="s">
        <v>303</v>
      </c>
      <c r="BO12" s="2">
        <f t="shared" ref="BO12:BT16" si="12">BO3/$BU$7</f>
        <v>0.2413793103448276</v>
      </c>
      <c r="BP12" s="2">
        <f t="shared" si="12"/>
        <v>0.31034482758620691</v>
      </c>
      <c r="BQ12" s="2">
        <f t="shared" si="12"/>
        <v>0.17241379310344829</v>
      </c>
      <c r="BR12" s="2">
        <f t="shared" si="12"/>
        <v>0.13793103448275862</v>
      </c>
      <c r="BS12" s="2">
        <f t="shared" si="12"/>
        <v>0.10344827586206896</v>
      </c>
      <c r="BT12" s="2">
        <f t="shared" si="12"/>
        <v>3.4482758620689655E-2</v>
      </c>
    </row>
    <row r="13" spans="1:73" ht="13" x14ac:dyDescent="0.3">
      <c r="A13" s="4" t="s">
        <v>320</v>
      </c>
      <c r="B13" s="2">
        <f>B4/$H$7</f>
        <v>7.4468085106382975E-2</v>
      </c>
      <c r="C13" s="2">
        <f>C4/$H$7</f>
        <v>0.18085106382978725</v>
      </c>
      <c r="D13" s="2">
        <f>D4/$H$7</f>
        <v>0.20212765957446807</v>
      </c>
      <c r="E13" s="2">
        <f>E4/$H$7</f>
        <v>0.13829787234042554</v>
      </c>
      <c r="F13" s="2">
        <f>F4/$H$7</f>
        <v>0.22340425531914893</v>
      </c>
      <c r="G13" s="2">
        <f>G4/$H$7</f>
        <v>0.18085106382978725</v>
      </c>
      <c r="J13" s="4" t="s">
        <v>303</v>
      </c>
      <c r="K13" s="2">
        <f t="shared" ref="K13:K17" si="13">K3/$Q$7</f>
        <v>0.26785714285714285</v>
      </c>
      <c r="L13" s="2">
        <f>L3/$H$7</f>
        <v>0.14893617021276595</v>
      </c>
      <c r="M13" s="2">
        <f>M3/$H$7</f>
        <v>0.1276595744680851</v>
      </c>
      <c r="N13" s="2">
        <f>N3/$H$7</f>
        <v>5.3191489361702128E-2</v>
      </c>
      <c r="O13" s="2">
        <f>O3/$H$7</f>
        <v>8.5106382978723402E-2</v>
      </c>
      <c r="P13" s="2">
        <f>P3/$H$7</f>
        <v>2.1276595744680851E-2</v>
      </c>
      <c r="R13" s="4" t="s">
        <v>320</v>
      </c>
      <c r="S13" s="2">
        <f t="shared" si="6"/>
        <v>5.7142857142857141E-2</v>
      </c>
      <c r="T13" s="2">
        <f t="shared" si="6"/>
        <v>0.2857142857142857</v>
      </c>
      <c r="U13" s="2">
        <f t="shared" si="6"/>
        <v>0.22857142857142856</v>
      </c>
      <c r="V13" s="2">
        <f t="shared" si="6"/>
        <v>8.5714285714285715E-2</v>
      </c>
      <c r="W13" s="2">
        <f t="shared" si="6"/>
        <v>0.2</v>
      </c>
      <c r="X13" s="2">
        <f t="shared" si="6"/>
        <v>0.14285714285714285</v>
      </c>
      <c r="Z13" s="4" t="s">
        <v>303</v>
      </c>
      <c r="AA13" s="2">
        <f t="shared" ref="AA13:AF17" si="14">AA3/$AG$7</f>
        <v>0.16666666666666666</v>
      </c>
      <c r="AB13" s="2">
        <f t="shared" si="14"/>
        <v>0.2</v>
      </c>
      <c r="AC13" s="2">
        <f t="shared" si="14"/>
        <v>0.26666666666666666</v>
      </c>
      <c r="AD13" s="2">
        <f t="shared" si="14"/>
        <v>0.16666666666666666</v>
      </c>
      <c r="AE13" s="2">
        <f t="shared" si="14"/>
        <v>0.16666666666666666</v>
      </c>
      <c r="AF13" s="2">
        <f t="shared" si="14"/>
        <v>3.3333333333333333E-2</v>
      </c>
      <c r="AH13" s="4" t="s">
        <v>320</v>
      </c>
      <c r="AI13" s="2">
        <f t="shared" si="8"/>
        <v>4.1666666666666664E-2</v>
      </c>
      <c r="AJ13" s="2">
        <f t="shared" si="8"/>
        <v>0.125</v>
      </c>
      <c r="AK13" s="2">
        <f t="shared" si="8"/>
        <v>0.20833333333333334</v>
      </c>
      <c r="AL13" s="2">
        <f t="shared" si="8"/>
        <v>0.20833333333333334</v>
      </c>
      <c r="AM13" s="2">
        <f t="shared" si="8"/>
        <v>0.33333333333333331</v>
      </c>
      <c r="AN13" s="2">
        <f t="shared" si="8"/>
        <v>8.3333333333333329E-2</v>
      </c>
      <c r="AP13" s="4" t="s">
        <v>320</v>
      </c>
      <c r="AQ13" s="2">
        <f t="shared" si="9"/>
        <v>0.1</v>
      </c>
      <c r="AR13" s="2">
        <f t="shared" si="9"/>
        <v>0.15</v>
      </c>
      <c r="AS13" s="2">
        <f t="shared" si="9"/>
        <v>0.2</v>
      </c>
      <c r="AT13" s="2">
        <f t="shared" si="9"/>
        <v>0.1</v>
      </c>
      <c r="AU13" s="2">
        <f t="shared" si="9"/>
        <v>0.3</v>
      </c>
      <c r="AV13" s="2">
        <f t="shared" si="9"/>
        <v>0.15</v>
      </c>
      <c r="AX13" s="4" t="s">
        <v>320</v>
      </c>
      <c r="AY13" s="2">
        <f t="shared" si="10"/>
        <v>5.5555555555555552E-2</v>
      </c>
      <c r="AZ13" s="2">
        <f t="shared" si="10"/>
        <v>0.22222222222222221</v>
      </c>
      <c r="BA13" s="2">
        <f t="shared" si="10"/>
        <v>0.1111111111111111</v>
      </c>
      <c r="BB13" s="2">
        <f t="shared" si="10"/>
        <v>0.1111111111111111</v>
      </c>
      <c r="BC13" s="2">
        <f t="shared" si="10"/>
        <v>0.22222222222222221</v>
      </c>
      <c r="BD13" s="2">
        <f t="shared" si="10"/>
        <v>0.27777777777777779</v>
      </c>
      <c r="BF13" s="4" t="s">
        <v>320</v>
      </c>
      <c r="BG13" s="2">
        <f t="shared" si="11"/>
        <v>6.25E-2</v>
      </c>
      <c r="BH13" s="2">
        <f t="shared" si="11"/>
        <v>6.25E-2</v>
      </c>
      <c r="BI13" s="2">
        <f t="shared" si="11"/>
        <v>0.125</v>
      </c>
      <c r="BJ13" s="2">
        <f t="shared" si="11"/>
        <v>0.25</v>
      </c>
      <c r="BK13" s="2">
        <f t="shared" si="11"/>
        <v>0.3125</v>
      </c>
      <c r="BL13" s="2">
        <f t="shared" si="11"/>
        <v>0.1875</v>
      </c>
      <c r="BN13" s="4" t="s">
        <v>320</v>
      </c>
      <c r="BO13" s="2">
        <f t="shared" si="12"/>
        <v>3.4482758620689655E-2</v>
      </c>
      <c r="BP13" s="2">
        <f t="shared" si="12"/>
        <v>0.20689655172413793</v>
      </c>
      <c r="BQ13" s="2">
        <f t="shared" si="12"/>
        <v>0.20689655172413793</v>
      </c>
      <c r="BR13" s="2">
        <f t="shared" si="12"/>
        <v>0.17241379310344829</v>
      </c>
      <c r="BS13" s="2">
        <f t="shared" si="12"/>
        <v>0.20689655172413793</v>
      </c>
      <c r="BT13" s="2">
        <f t="shared" si="12"/>
        <v>0.17241379310344829</v>
      </c>
    </row>
    <row r="14" spans="1:73" ht="13" x14ac:dyDescent="0.3">
      <c r="A14" s="4" t="s">
        <v>301</v>
      </c>
      <c r="B14" s="2">
        <f>B5/$H$7</f>
        <v>0.30851063829787234</v>
      </c>
      <c r="C14" s="2">
        <f>C5/$H$7</f>
        <v>0.1276595744680851</v>
      </c>
      <c r="D14" s="2">
        <f>D5/$H$7</f>
        <v>0.13829787234042554</v>
      </c>
      <c r="E14" s="2">
        <f>E5/$H$7</f>
        <v>0.13829787234042554</v>
      </c>
      <c r="F14" s="2">
        <f>F5/$H$7</f>
        <v>0.1276595744680851</v>
      </c>
      <c r="G14" s="2">
        <f>G5/$H$7</f>
        <v>0.15957446808510639</v>
      </c>
      <c r="J14" s="4" t="s">
        <v>320</v>
      </c>
      <c r="K14" s="2">
        <f t="shared" si="13"/>
        <v>8.9285714285714288E-2</v>
      </c>
      <c r="L14" s="2">
        <f>L4/$H$7</f>
        <v>6.3829787234042548E-2</v>
      </c>
      <c r="M14" s="2">
        <f>M4/$H$7</f>
        <v>0.11702127659574468</v>
      </c>
      <c r="N14" s="2">
        <f>N4/$H$7</f>
        <v>0.10638297872340426</v>
      </c>
      <c r="O14" s="2">
        <f>O4/$H$7</f>
        <v>0.13829787234042554</v>
      </c>
      <c r="P14" s="2">
        <f>P4/$H$7</f>
        <v>0.11702127659574468</v>
      </c>
      <c r="R14" s="4" t="s">
        <v>301</v>
      </c>
      <c r="S14" s="2">
        <f t="shared" si="6"/>
        <v>0.2857142857142857</v>
      </c>
      <c r="T14" s="2">
        <f t="shared" si="6"/>
        <v>0.14285714285714285</v>
      </c>
      <c r="U14" s="2">
        <f t="shared" si="6"/>
        <v>0.14285714285714285</v>
      </c>
      <c r="V14" s="2">
        <f t="shared" si="6"/>
        <v>8.5714285714285715E-2</v>
      </c>
      <c r="W14" s="2">
        <f t="shared" si="6"/>
        <v>0.17142857142857143</v>
      </c>
      <c r="X14" s="2">
        <f t="shared" si="6"/>
        <v>0.17142857142857143</v>
      </c>
      <c r="Z14" s="4" t="s">
        <v>320</v>
      </c>
      <c r="AA14" s="2">
        <f t="shared" si="14"/>
        <v>6.6666666666666666E-2</v>
      </c>
      <c r="AB14" s="2">
        <f t="shared" si="14"/>
        <v>0.23333333333333334</v>
      </c>
      <c r="AC14" s="2">
        <f t="shared" si="14"/>
        <v>0.23333333333333334</v>
      </c>
      <c r="AD14" s="2">
        <f t="shared" si="14"/>
        <v>0.13333333333333333</v>
      </c>
      <c r="AE14" s="2">
        <f t="shared" si="14"/>
        <v>0.1</v>
      </c>
      <c r="AF14" s="2">
        <f t="shared" si="14"/>
        <v>0.23333333333333334</v>
      </c>
      <c r="AH14" s="4" t="s">
        <v>301</v>
      </c>
      <c r="AI14" s="2">
        <f t="shared" si="8"/>
        <v>0.33333333333333331</v>
      </c>
      <c r="AJ14" s="2">
        <f t="shared" si="8"/>
        <v>4.1666666666666664E-2</v>
      </c>
      <c r="AK14" s="2">
        <f t="shared" si="8"/>
        <v>0.125</v>
      </c>
      <c r="AL14" s="2">
        <f t="shared" si="8"/>
        <v>0.16666666666666666</v>
      </c>
      <c r="AM14" s="2">
        <f t="shared" si="8"/>
        <v>0.16666666666666666</v>
      </c>
      <c r="AN14" s="2">
        <f t="shared" si="8"/>
        <v>0.16666666666666666</v>
      </c>
      <c r="AP14" s="4" t="s">
        <v>301</v>
      </c>
      <c r="AQ14" s="2">
        <f t="shared" si="9"/>
        <v>0.15</v>
      </c>
      <c r="AR14" s="2">
        <f t="shared" si="9"/>
        <v>0.05</v>
      </c>
      <c r="AS14" s="2">
        <f t="shared" si="9"/>
        <v>0.25</v>
      </c>
      <c r="AT14" s="2">
        <f t="shared" si="9"/>
        <v>0.1</v>
      </c>
      <c r="AU14" s="2">
        <f t="shared" si="9"/>
        <v>0.15</v>
      </c>
      <c r="AV14" s="2">
        <f t="shared" si="9"/>
        <v>0.3</v>
      </c>
      <c r="AX14" s="4" t="s">
        <v>301</v>
      </c>
      <c r="AY14" s="2">
        <f t="shared" si="10"/>
        <v>0.33333333333333331</v>
      </c>
      <c r="AZ14" s="2">
        <f t="shared" si="10"/>
        <v>0.1111111111111111</v>
      </c>
      <c r="BA14" s="2">
        <f t="shared" si="10"/>
        <v>5.5555555555555552E-2</v>
      </c>
      <c r="BB14" s="2">
        <f t="shared" si="10"/>
        <v>0.16666666666666666</v>
      </c>
      <c r="BC14" s="2">
        <f t="shared" si="10"/>
        <v>0.16666666666666666</v>
      </c>
      <c r="BD14" s="2">
        <f t="shared" si="10"/>
        <v>0.16666666666666666</v>
      </c>
      <c r="BF14" s="4" t="s">
        <v>301</v>
      </c>
      <c r="BG14" s="2">
        <f t="shared" si="11"/>
        <v>0.25</v>
      </c>
      <c r="BH14" s="2">
        <f t="shared" si="11"/>
        <v>0.25</v>
      </c>
      <c r="BI14" s="2">
        <f t="shared" si="11"/>
        <v>0.125</v>
      </c>
      <c r="BJ14" s="2">
        <f t="shared" si="11"/>
        <v>0.125</v>
      </c>
      <c r="BK14" s="2">
        <f t="shared" si="11"/>
        <v>0.125</v>
      </c>
      <c r="BL14" s="2">
        <f t="shared" si="11"/>
        <v>0.125</v>
      </c>
      <c r="BN14" s="4" t="s">
        <v>301</v>
      </c>
      <c r="BO14" s="2">
        <f t="shared" si="12"/>
        <v>0.31034482758620691</v>
      </c>
      <c r="BP14" s="2">
        <f t="shared" si="12"/>
        <v>0.10344827586206896</v>
      </c>
      <c r="BQ14" s="2">
        <f t="shared" si="12"/>
        <v>0.20689655172413793</v>
      </c>
      <c r="BR14" s="2">
        <f t="shared" si="12"/>
        <v>0.13793103448275862</v>
      </c>
      <c r="BS14" s="2">
        <f t="shared" si="12"/>
        <v>0.13793103448275862</v>
      </c>
      <c r="BT14" s="2">
        <f t="shared" si="12"/>
        <v>0.10344827586206896</v>
      </c>
    </row>
    <row r="15" spans="1:73" ht="13" x14ac:dyDescent="0.3">
      <c r="A15" s="4" t="s">
        <v>321</v>
      </c>
      <c r="B15" s="2">
        <f>B6/$H$7</f>
        <v>7.4468085106382975E-2</v>
      </c>
      <c r="C15" s="2">
        <f>C6/$H$7</f>
        <v>0.14893617021276595</v>
      </c>
      <c r="D15" s="2">
        <f>D6/$H$7</f>
        <v>0.14893617021276595</v>
      </c>
      <c r="E15" s="2">
        <f>E6/$H$7</f>
        <v>0.27659574468085107</v>
      </c>
      <c r="F15" s="2">
        <f>F6/$H$7</f>
        <v>0.1702127659574468</v>
      </c>
      <c r="G15" s="2">
        <f>G6/$H$7</f>
        <v>0.18085106382978725</v>
      </c>
      <c r="J15" s="4" t="s">
        <v>301</v>
      </c>
      <c r="K15" s="2">
        <f t="shared" si="13"/>
        <v>0.30357142857142855</v>
      </c>
      <c r="L15" s="2">
        <f>L5/$H$7</f>
        <v>7.4468085106382975E-2</v>
      </c>
      <c r="M15" s="2">
        <f>M5/$H$7</f>
        <v>8.5106382978723402E-2</v>
      </c>
      <c r="N15" s="2">
        <f>N5/$H$7</f>
        <v>9.5744680851063829E-2</v>
      </c>
      <c r="O15" s="2">
        <f>O5/$H$7</f>
        <v>6.3829787234042548E-2</v>
      </c>
      <c r="P15" s="2">
        <f>P5/$H$7</f>
        <v>9.5744680851063829E-2</v>
      </c>
      <c r="R15" s="4" t="s">
        <v>321</v>
      </c>
      <c r="S15" s="2">
        <f t="shared" si="6"/>
        <v>0.11428571428571428</v>
      </c>
      <c r="T15" s="2">
        <f t="shared" si="6"/>
        <v>0.14285714285714285</v>
      </c>
      <c r="U15" s="2">
        <f t="shared" si="6"/>
        <v>2.8571428571428571E-2</v>
      </c>
      <c r="V15" s="2">
        <f t="shared" si="6"/>
        <v>0.25714285714285712</v>
      </c>
      <c r="W15" s="2">
        <f t="shared" si="6"/>
        <v>0.25714285714285712</v>
      </c>
      <c r="X15" s="2">
        <f t="shared" si="6"/>
        <v>0.2</v>
      </c>
      <c r="Z15" s="4" t="s">
        <v>301</v>
      </c>
      <c r="AA15" s="2">
        <f t="shared" si="14"/>
        <v>0.4</v>
      </c>
      <c r="AB15" s="2">
        <f t="shared" si="14"/>
        <v>0.23333333333333334</v>
      </c>
      <c r="AC15" s="2">
        <f t="shared" si="14"/>
        <v>0.13333333333333333</v>
      </c>
      <c r="AD15" s="2">
        <f t="shared" si="14"/>
        <v>0.1</v>
      </c>
      <c r="AE15" s="2">
        <f t="shared" si="14"/>
        <v>6.6666666666666666E-2</v>
      </c>
      <c r="AF15" s="2">
        <f t="shared" si="14"/>
        <v>6.6666666666666666E-2</v>
      </c>
      <c r="AH15" s="4" t="s">
        <v>321</v>
      </c>
      <c r="AI15" s="2">
        <f t="shared" si="8"/>
        <v>8.3333333333333329E-2</v>
      </c>
      <c r="AJ15" s="2">
        <f t="shared" si="8"/>
        <v>8.3333333333333329E-2</v>
      </c>
      <c r="AK15" s="2">
        <f t="shared" si="8"/>
        <v>0.29166666666666669</v>
      </c>
      <c r="AL15" s="2">
        <f t="shared" si="8"/>
        <v>0.125</v>
      </c>
      <c r="AM15" s="2">
        <f t="shared" si="8"/>
        <v>0.20833333333333334</v>
      </c>
      <c r="AN15" s="2">
        <f t="shared" si="8"/>
        <v>0.20833333333333334</v>
      </c>
      <c r="AP15" s="4" t="s">
        <v>321</v>
      </c>
      <c r="AQ15" s="2">
        <f t="shared" si="9"/>
        <v>0.05</v>
      </c>
      <c r="AR15" s="2">
        <f t="shared" si="9"/>
        <v>0.2</v>
      </c>
      <c r="AS15" s="2">
        <f t="shared" si="9"/>
        <v>0.2</v>
      </c>
      <c r="AT15" s="2">
        <f t="shared" si="9"/>
        <v>0.15</v>
      </c>
      <c r="AU15" s="2">
        <f t="shared" si="9"/>
        <v>0.25</v>
      </c>
      <c r="AV15" s="2">
        <f t="shared" si="9"/>
        <v>0.15</v>
      </c>
      <c r="AX15" s="4" t="s">
        <v>321</v>
      </c>
      <c r="AY15" s="2">
        <f t="shared" si="10"/>
        <v>5.5555555555555552E-2</v>
      </c>
      <c r="AZ15" s="2">
        <f t="shared" si="10"/>
        <v>0.16666666666666666</v>
      </c>
      <c r="BA15" s="2">
        <f t="shared" si="10"/>
        <v>0</v>
      </c>
      <c r="BB15" s="2">
        <f t="shared" si="10"/>
        <v>0.5</v>
      </c>
      <c r="BC15" s="2">
        <f t="shared" si="10"/>
        <v>0.1111111111111111</v>
      </c>
      <c r="BD15" s="2">
        <f t="shared" si="10"/>
        <v>0.16666666666666666</v>
      </c>
      <c r="BF15" s="4" t="s">
        <v>321</v>
      </c>
      <c r="BG15" s="2">
        <f t="shared" si="11"/>
        <v>0</v>
      </c>
      <c r="BH15" s="2">
        <f t="shared" si="11"/>
        <v>0.375</v>
      </c>
      <c r="BI15" s="2">
        <f t="shared" si="11"/>
        <v>0.1875</v>
      </c>
      <c r="BJ15" s="2">
        <f t="shared" si="11"/>
        <v>0.125</v>
      </c>
      <c r="BK15" s="2">
        <f t="shared" si="11"/>
        <v>0.125</v>
      </c>
      <c r="BL15" s="2">
        <f t="shared" si="11"/>
        <v>0.1875</v>
      </c>
      <c r="BN15" s="4" t="s">
        <v>321</v>
      </c>
      <c r="BO15" s="2">
        <f t="shared" si="12"/>
        <v>0.10344827586206896</v>
      </c>
      <c r="BP15" s="2">
        <f t="shared" si="12"/>
        <v>6.8965517241379309E-2</v>
      </c>
      <c r="BQ15" s="2">
        <f t="shared" si="12"/>
        <v>0.13793103448275862</v>
      </c>
      <c r="BR15" s="2">
        <f t="shared" si="12"/>
        <v>0.34482758620689657</v>
      </c>
      <c r="BS15" s="2">
        <f t="shared" si="12"/>
        <v>0.10344827586206896</v>
      </c>
      <c r="BT15" s="2">
        <f t="shared" si="12"/>
        <v>0.2413793103448276</v>
      </c>
    </row>
    <row r="16" spans="1:73" ht="13" x14ac:dyDescent="0.3">
      <c r="A16" s="4" t="s">
        <v>302</v>
      </c>
      <c r="B16" s="2">
        <f>B7/$H$7</f>
        <v>5.3191489361702128E-2</v>
      </c>
      <c r="C16" s="2">
        <f>C7/$H$7</f>
        <v>8.5106382978723402E-2</v>
      </c>
      <c r="D16" s="2">
        <f>D7/$H$7</f>
        <v>8.5106382978723402E-2</v>
      </c>
      <c r="E16" s="2">
        <f>E7/$H$7</f>
        <v>0.18085106382978725</v>
      </c>
      <c r="F16" s="2">
        <f>F7/$H$7</f>
        <v>0.22340425531914893</v>
      </c>
      <c r="G16" s="2">
        <f>G7/$H$7</f>
        <v>0.37234042553191488</v>
      </c>
      <c r="J16" s="4" t="s">
        <v>321</v>
      </c>
      <c r="K16" s="2">
        <f t="shared" si="13"/>
        <v>5.3571428571428568E-2</v>
      </c>
      <c r="L16" s="2">
        <f>L6/$H$7</f>
        <v>8.5106382978723402E-2</v>
      </c>
      <c r="M16" s="2">
        <f>M6/$H$7</f>
        <v>0.1276595744680851</v>
      </c>
      <c r="N16" s="2">
        <f>N6/$H$7</f>
        <v>0.1702127659574468</v>
      </c>
      <c r="O16" s="2">
        <f>O6/$H$7</f>
        <v>7.4468085106382975E-2</v>
      </c>
      <c r="P16" s="2">
        <f>P6/$H$7</f>
        <v>0.10638297872340426</v>
      </c>
      <c r="R16" s="4" t="s">
        <v>302</v>
      </c>
      <c r="S16" s="2">
        <f t="shared" si="6"/>
        <v>2.8571428571428571E-2</v>
      </c>
      <c r="T16" s="2">
        <f t="shared" si="6"/>
        <v>5.7142857142857141E-2</v>
      </c>
      <c r="U16" s="2">
        <f t="shared" si="6"/>
        <v>8.5714285714285715E-2</v>
      </c>
      <c r="V16" s="2">
        <f t="shared" si="6"/>
        <v>0.25714285714285712</v>
      </c>
      <c r="W16" s="2">
        <f t="shared" si="6"/>
        <v>0.17142857142857143</v>
      </c>
      <c r="X16" s="2">
        <f t="shared" si="6"/>
        <v>0.4</v>
      </c>
      <c r="Z16" s="4" t="s">
        <v>321</v>
      </c>
      <c r="AA16" s="2">
        <f t="shared" si="14"/>
        <v>0.1</v>
      </c>
      <c r="AB16" s="2">
        <f t="shared" si="14"/>
        <v>0.16666666666666666</v>
      </c>
      <c r="AC16" s="2">
        <f t="shared" si="14"/>
        <v>0.1</v>
      </c>
      <c r="AD16" s="2">
        <f t="shared" si="14"/>
        <v>0.33333333333333331</v>
      </c>
      <c r="AE16" s="2">
        <f t="shared" si="14"/>
        <v>0.1</v>
      </c>
      <c r="AF16" s="2">
        <f t="shared" si="14"/>
        <v>0.2</v>
      </c>
      <c r="AH16" s="4" t="s">
        <v>302</v>
      </c>
      <c r="AI16" s="2">
        <f t="shared" si="8"/>
        <v>4.1666666666666664E-2</v>
      </c>
      <c r="AJ16" s="2">
        <f t="shared" si="8"/>
        <v>4.1666666666666664E-2</v>
      </c>
      <c r="AK16" s="2">
        <f t="shared" si="8"/>
        <v>4.1666666666666664E-2</v>
      </c>
      <c r="AL16" s="2">
        <f t="shared" si="8"/>
        <v>0.29166666666666669</v>
      </c>
      <c r="AM16" s="2">
        <f t="shared" si="8"/>
        <v>0.16666666666666666</v>
      </c>
      <c r="AN16" s="2">
        <f t="shared" si="8"/>
        <v>0.41666666666666669</v>
      </c>
      <c r="AP16" s="4" t="s">
        <v>302</v>
      </c>
      <c r="AQ16" s="2">
        <f t="shared" si="9"/>
        <v>0</v>
      </c>
      <c r="AR16" s="2">
        <f t="shared" si="9"/>
        <v>0.15</v>
      </c>
      <c r="AS16" s="2">
        <f t="shared" si="9"/>
        <v>0.1</v>
      </c>
      <c r="AT16" s="2">
        <f t="shared" si="9"/>
        <v>0.35</v>
      </c>
      <c r="AU16" s="2">
        <f t="shared" si="9"/>
        <v>0.15</v>
      </c>
      <c r="AV16" s="2">
        <f t="shared" si="9"/>
        <v>0.25</v>
      </c>
      <c r="AX16" s="4" t="s">
        <v>302</v>
      </c>
      <c r="AY16" s="2">
        <f t="shared" si="10"/>
        <v>0.22222222222222221</v>
      </c>
      <c r="AZ16" s="2">
        <f t="shared" si="10"/>
        <v>5.5555555555555552E-2</v>
      </c>
      <c r="BA16" s="2">
        <f t="shared" si="10"/>
        <v>0.22222222222222221</v>
      </c>
      <c r="BB16" s="2">
        <f t="shared" si="10"/>
        <v>5.5555555555555552E-2</v>
      </c>
      <c r="BC16" s="2">
        <f t="shared" si="10"/>
        <v>0.16666666666666666</v>
      </c>
      <c r="BD16" s="2">
        <f t="shared" si="10"/>
        <v>0.27777777777777779</v>
      </c>
      <c r="BF16" s="4" t="s">
        <v>302</v>
      </c>
      <c r="BG16" s="2">
        <f t="shared" si="11"/>
        <v>6.25E-2</v>
      </c>
      <c r="BH16" s="2">
        <f t="shared" si="11"/>
        <v>0</v>
      </c>
      <c r="BI16" s="2">
        <f t="shared" si="11"/>
        <v>6.25E-2</v>
      </c>
      <c r="BJ16" s="2">
        <f t="shared" si="11"/>
        <v>0.25</v>
      </c>
      <c r="BK16" s="2">
        <f t="shared" si="11"/>
        <v>0.1875</v>
      </c>
      <c r="BL16" s="2">
        <f t="shared" si="11"/>
        <v>0.4375</v>
      </c>
      <c r="BN16" s="4" t="s">
        <v>302</v>
      </c>
      <c r="BO16" s="2">
        <f t="shared" si="12"/>
        <v>3.4482758620689655E-2</v>
      </c>
      <c r="BP16" s="2">
        <f t="shared" si="12"/>
        <v>0.13793103448275862</v>
      </c>
      <c r="BQ16" s="2">
        <f t="shared" si="12"/>
        <v>0.10344827586206896</v>
      </c>
      <c r="BR16" s="2">
        <f t="shared" si="12"/>
        <v>0.10344827586206896</v>
      </c>
      <c r="BS16" s="2">
        <f t="shared" si="12"/>
        <v>0.31034482758620691</v>
      </c>
      <c r="BT16" s="2">
        <f t="shared" si="12"/>
        <v>0.31034482758620691</v>
      </c>
    </row>
    <row r="17" spans="10:32" ht="13" x14ac:dyDescent="0.3">
      <c r="J17" s="4" t="s">
        <v>302</v>
      </c>
      <c r="K17" s="2">
        <f t="shared" si="13"/>
        <v>7.1428571428571425E-2</v>
      </c>
      <c r="L17" s="2">
        <f>L7/$H$7</f>
        <v>6.3829787234042548E-2</v>
      </c>
      <c r="M17" s="2">
        <f>M7/$H$7</f>
        <v>4.2553191489361701E-2</v>
      </c>
      <c r="N17" s="2">
        <f>N7/$H$7</f>
        <v>8.5106382978723402E-2</v>
      </c>
      <c r="O17" s="2">
        <f>O7/$H$7</f>
        <v>0.14893617021276595</v>
      </c>
      <c r="P17" s="2">
        <f>P7/$H$7</f>
        <v>0.21276595744680851</v>
      </c>
      <c r="Z17" s="4" t="s">
        <v>302</v>
      </c>
      <c r="AA17" s="2">
        <f t="shared" si="14"/>
        <v>0</v>
      </c>
      <c r="AB17" s="2">
        <f t="shared" si="14"/>
        <v>0.1</v>
      </c>
      <c r="AC17" s="2">
        <f t="shared" si="14"/>
        <v>3.3333333333333333E-2</v>
      </c>
      <c r="AD17" s="2">
        <f t="shared" si="14"/>
        <v>6.6666666666666666E-2</v>
      </c>
      <c r="AE17" s="2">
        <f t="shared" si="14"/>
        <v>0.33333333333333331</v>
      </c>
      <c r="AF17" s="2">
        <f t="shared" si="14"/>
        <v>0.46666666666666667</v>
      </c>
    </row>
    <row r="18" spans="10:32" ht="13" x14ac:dyDescent="0.3">
      <c r="J18" s="5" t="s">
        <v>352</v>
      </c>
      <c r="K18" s="5"/>
      <c r="L18" s="5"/>
      <c r="M18" s="5"/>
      <c r="N18" s="5"/>
      <c r="O18" s="5"/>
      <c r="P18" s="5"/>
      <c r="Z18" s="5" t="s">
        <v>358</v>
      </c>
      <c r="AA18" s="5"/>
      <c r="AB18" s="5"/>
      <c r="AC18" s="5"/>
      <c r="AD18" s="5"/>
      <c r="AE18" s="5"/>
      <c r="AF18" s="5"/>
    </row>
    <row r="19" spans="10:32" ht="13" x14ac:dyDescent="0.3">
      <c r="J19" s="4" t="s">
        <v>300</v>
      </c>
      <c r="K19" s="6">
        <v>0.31428571428571428</v>
      </c>
      <c r="L19" s="6">
        <v>0.17142857142857143</v>
      </c>
      <c r="M19" s="6">
        <v>0.2857142857142857</v>
      </c>
      <c r="N19" s="6">
        <v>8.5714285714285715E-2</v>
      </c>
      <c r="O19" s="6">
        <v>5.7142857142857141E-2</v>
      </c>
      <c r="P19" s="6">
        <v>8.5714285714285715E-2</v>
      </c>
      <c r="Z19" s="1" t="s">
        <v>334</v>
      </c>
      <c r="AA19" s="1" t="s">
        <v>328</v>
      </c>
      <c r="AB19" s="1" t="s">
        <v>329</v>
      </c>
      <c r="AC19" s="1" t="s">
        <v>330</v>
      </c>
      <c r="AD19" s="1" t="s">
        <v>331</v>
      </c>
      <c r="AE19" s="1" t="s">
        <v>332</v>
      </c>
      <c r="AF19" s="1" t="s">
        <v>333</v>
      </c>
    </row>
    <row r="20" spans="10:32" ht="13" x14ac:dyDescent="0.3">
      <c r="J20" s="4" t="s">
        <v>303</v>
      </c>
      <c r="K20" s="6">
        <v>0.2</v>
      </c>
      <c r="L20" s="6">
        <v>0.2</v>
      </c>
      <c r="M20" s="6">
        <v>0.22857142857142856</v>
      </c>
      <c r="N20" s="6">
        <v>0.22857142857142856</v>
      </c>
      <c r="O20" s="6">
        <v>0.14285714285714285</v>
      </c>
      <c r="P20" s="6">
        <v>0</v>
      </c>
      <c r="Z20" s="1" t="s">
        <v>300</v>
      </c>
      <c r="AA20" s="6">
        <v>0.33333333333333331</v>
      </c>
      <c r="AB20" s="6">
        <v>0.29166666666666669</v>
      </c>
      <c r="AC20" s="6">
        <v>0.20833333333333334</v>
      </c>
      <c r="AD20" s="6">
        <v>8.3333333333333329E-2</v>
      </c>
      <c r="AE20" s="6">
        <v>0</v>
      </c>
      <c r="AF20" s="6">
        <v>8.3333333333333329E-2</v>
      </c>
    </row>
    <row r="21" spans="10:32" ht="13" x14ac:dyDescent="0.3">
      <c r="J21" s="4" t="s">
        <v>320</v>
      </c>
      <c r="K21" s="6">
        <v>5.7142857142857141E-2</v>
      </c>
      <c r="L21" s="6">
        <v>0.2857142857142857</v>
      </c>
      <c r="M21" s="6">
        <v>0.22857142857142856</v>
      </c>
      <c r="N21" s="6">
        <v>8.5714285714285715E-2</v>
      </c>
      <c r="O21" s="6">
        <v>0.2</v>
      </c>
      <c r="P21" s="6">
        <v>0.14285714285714285</v>
      </c>
      <c r="Z21" s="1" t="s">
        <v>303</v>
      </c>
      <c r="AA21" s="6">
        <v>0.16666666666666666</v>
      </c>
      <c r="AB21" s="6">
        <v>0.41666666666666669</v>
      </c>
      <c r="AC21" s="6">
        <v>0.125</v>
      </c>
      <c r="AD21" s="6">
        <v>0.125</v>
      </c>
      <c r="AE21" s="6">
        <v>0.125</v>
      </c>
      <c r="AF21" s="6">
        <v>4.1666666666666664E-2</v>
      </c>
    </row>
    <row r="22" spans="10:32" ht="13" x14ac:dyDescent="0.3">
      <c r="J22" s="4" t="s">
        <v>301</v>
      </c>
      <c r="K22" s="6">
        <v>0.2857142857142857</v>
      </c>
      <c r="L22" s="6">
        <v>0.14285714285714285</v>
      </c>
      <c r="M22" s="6">
        <v>0.14285714285714285</v>
      </c>
      <c r="N22" s="6">
        <v>8.5714285714285715E-2</v>
      </c>
      <c r="O22" s="6">
        <v>0.17142857142857143</v>
      </c>
      <c r="P22" s="6">
        <v>0.17142857142857143</v>
      </c>
      <c r="Z22" s="1" t="s">
        <v>320</v>
      </c>
      <c r="AA22" s="6">
        <v>4.1666666666666664E-2</v>
      </c>
      <c r="AB22" s="6">
        <v>0.125</v>
      </c>
      <c r="AC22" s="6">
        <v>0.20833333333333334</v>
      </c>
      <c r="AD22" s="6">
        <v>0.20833333333333334</v>
      </c>
      <c r="AE22" s="6">
        <v>0.33333333333333331</v>
      </c>
      <c r="AF22" s="6">
        <v>8.3333333333333329E-2</v>
      </c>
    </row>
    <row r="23" spans="10:32" ht="13" x14ac:dyDescent="0.3">
      <c r="J23" s="4" t="s">
        <v>321</v>
      </c>
      <c r="K23" s="6">
        <v>0.11428571428571428</v>
      </c>
      <c r="L23" s="6">
        <v>0.14285714285714285</v>
      </c>
      <c r="M23" s="6">
        <v>2.8571428571428571E-2</v>
      </c>
      <c r="N23" s="6">
        <v>0.25714285714285712</v>
      </c>
      <c r="O23" s="6">
        <v>0.25714285714285712</v>
      </c>
      <c r="P23" s="6">
        <v>0.2</v>
      </c>
      <c r="Z23" s="1" t="s">
        <v>301</v>
      </c>
      <c r="AA23" s="6">
        <v>0.33333333333333331</v>
      </c>
      <c r="AB23" s="6">
        <v>4.1666666666666664E-2</v>
      </c>
      <c r="AC23" s="6">
        <v>0.125</v>
      </c>
      <c r="AD23" s="6">
        <v>0.16666666666666666</v>
      </c>
      <c r="AE23" s="6">
        <v>0.16666666666666666</v>
      </c>
      <c r="AF23" s="6">
        <v>0.16666666666666666</v>
      </c>
    </row>
    <row r="24" spans="10:32" ht="13" x14ac:dyDescent="0.3">
      <c r="J24" s="4" t="s">
        <v>302</v>
      </c>
      <c r="K24" s="6">
        <v>2.8571428571428571E-2</v>
      </c>
      <c r="L24" s="6">
        <v>5.7142857142857141E-2</v>
      </c>
      <c r="M24" s="6">
        <v>8.5714285714285715E-2</v>
      </c>
      <c r="N24" s="6">
        <v>0.25714285714285712</v>
      </c>
      <c r="O24" s="6">
        <v>0.17142857142857143</v>
      </c>
      <c r="P24" s="6">
        <v>0.4</v>
      </c>
      <c r="Z24" s="1" t="s">
        <v>321</v>
      </c>
      <c r="AA24" s="6">
        <v>8.3333333333333329E-2</v>
      </c>
      <c r="AB24" s="6">
        <v>8.3333333333333329E-2</v>
      </c>
      <c r="AC24" s="6">
        <v>0.29166666666666669</v>
      </c>
      <c r="AD24" s="6">
        <v>0.125</v>
      </c>
      <c r="AE24" s="6">
        <v>0.20833333333333334</v>
      </c>
      <c r="AF24" s="6">
        <v>0.20833333333333334</v>
      </c>
    </row>
    <row r="25" spans="10:32" x14ac:dyDescent="0.25">
      <c r="Z25" s="1" t="s">
        <v>302</v>
      </c>
      <c r="AA25" s="6">
        <v>4.1666666666666664E-2</v>
      </c>
      <c r="AB25" s="6">
        <v>4.1666666666666664E-2</v>
      </c>
      <c r="AC25" s="6">
        <v>4.1666666666666664E-2</v>
      </c>
      <c r="AD25" s="6">
        <v>0.29166666666666669</v>
      </c>
      <c r="AE25" s="6">
        <v>0.16666666666666666</v>
      </c>
      <c r="AF25" s="6">
        <v>0.41666666666666669</v>
      </c>
    </row>
    <row r="26" spans="10:32" ht="13" x14ac:dyDescent="0.3">
      <c r="Z26" s="5" t="s">
        <v>359</v>
      </c>
      <c r="AA26" s="5"/>
      <c r="AB26" s="5"/>
      <c r="AC26" s="5"/>
      <c r="AD26" s="5"/>
      <c r="AE26" s="5"/>
      <c r="AF26" s="5"/>
    </row>
    <row r="27" spans="10:32" ht="13" x14ac:dyDescent="0.3">
      <c r="Z27" s="3" t="s">
        <v>334</v>
      </c>
      <c r="AA27" s="3" t="s">
        <v>328</v>
      </c>
      <c r="AB27" s="3" t="s">
        <v>329</v>
      </c>
      <c r="AC27" s="3" t="s">
        <v>330</v>
      </c>
      <c r="AD27" s="3" t="s">
        <v>331</v>
      </c>
      <c r="AE27" s="3" t="s">
        <v>332</v>
      </c>
      <c r="AF27" s="3" t="s">
        <v>333</v>
      </c>
    </row>
    <row r="28" spans="10:32" ht="13" x14ac:dyDescent="0.3">
      <c r="J28" t="s">
        <v>334</v>
      </c>
      <c r="K28" t="s">
        <v>328</v>
      </c>
      <c r="L28" t="s">
        <v>329</v>
      </c>
      <c r="M28" t="s">
        <v>330</v>
      </c>
      <c r="N28" t="s">
        <v>331</v>
      </c>
      <c r="O28" t="s">
        <v>332</v>
      </c>
      <c r="P28" t="s">
        <v>333</v>
      </c>
      <c r="Z28" s="4" t="s">
        <v>300</v>
      </c>
      <c r="AA28" s="2">
        <v>0.25</v>
      </c>
      <c r="AB28" s="2">
        <v>0.3</v>
      </c>
      <c r="AC28" s="2">
        <v>0.1</v>
      </c>
      <c r="AD28" s="2">
        <v>0.15</v>
      </c>
      <c r="AE28" s="2">
        <v>0.05</v>
      </c>
      <c r="AF28" s="2">
        <v>0.15</v>
      </c>
    </row>
    <row r="29" spans="10:32" ht="13" x14ac:dyDescent="0.3">
      <c r="J29" t="s">
        <v>300</v>
      </c>
      <c r="K29">
        <f>COUNTIFS(Original!AG$2:AG$95,Ordem!$A27,Original!$AR$2:$AR$95,"Feminino")</f>
        <v>0</v>
      </c>
      <c r="L29">
        <f>COUNTIFS(Original!AH$2:AH$95,Ordem!$A27,Original!$AR$2:$AR$95,"Masculino")</f>
        <v>0</v>
      </c>
      <c r="M29">
        <f>COUNTIFS(Original!AI$2:AI$95,Ordem!$A27,Original!$AR$2:$AR$95,"Masculino")</f>
        <v>0</v>
      </c>
      <c r="N29">
        <f>COUNTIFS(Original!AJ$2:AJ$95,Ordem!$A27,Original!$AR$2:$AR$95,"Masculino")</f>
        <v>0</v>
      </c>
      <c r="O29">
        <f>COUNTIFS(Original!AK$2:AK$95,Ordem!$A27,Original!$AR$2:$AR$95,"Masculino")</f>
        <v>0</v>
      </c>
      <c r="P29">
        <f>COUNTIFS(Original!AL$2:AL$95,Ordem!$A27,Original!$AR$2:$AR$95,"Masculino")</f>
        <v>0</v>
      </c>
      <c r="Z29" s="4" t="s">
        <v>303</v>
      </c>
      <c r="AA29" s="2">
        <v>0.45</v>
      </c>
      <c r="AB29" s="2">
        <v>0.15</v>
      </c>
      <c r="AC29" s="2">
        <v>0.15</v>
      </c>
      <c r="AD29" s="2">
        <v>0.15</v>
      </c>
      <c r="AE29" s="2">
        <v>0.1</v>
      </c>
      <c r="AF29" s="2">
        <v>0</v>
      </c>
    </row>
    <row r="30" spans="10:32" ht="13" x14ac:dyDescent="0.3">
      <c r="J30" t="s">
        <v>303</v>
      </c>
      <c r="K30">
        <f>COUNTIFS(Original!AG$2:AG$95,Ordem!$A28,Original!$AR$2:$AR$95,"Masculino")</f>
        <v>0</v>
      </c>
      <c r="L30">
        <f>COUNTIFS(Original!AH$2:AH$95,Ordem!$A28,Original!$AR$2:$AR$95,"Masculino")</f>
        <v>0</v>
      </c>
      <c r="M30">
        <f>COUNTIFS(Original!AI$2:AI$95,Ordem!$A28,Original!$AR$2:$AR$95,"Masculino")</f>
        <v>0</v>
      </c>
      <c r="N30">
        <f>COUNTIFS(Original!AJ$2:AJ$95,Ordem!$A28,Original!$AR$2:$AR$95,"Masculino")</f>
        <v>0</v>
      </c>
      <c r="O30">
        <f>COUNTIFS(Original!AK$2:AK$95,Ordem!$A28,Original!$AR$2:$AR$95,"Masculino")</f>
        <v>0</v>
      </c>
      <c r="P30">
        <f>COUNTIFS(Original!AL$2:AL$95,Ordem!$A28,Original!$AR$2:$AR$95,"Masculino")</f>
        <v>0</v>
      </c>
      <c r="Z30" s="4" t="s">
        <v>320</v>
      </c>
      <c r="AA30" s="2">
        <v>0.1</v>
      </c>
      <c r="AB30" s="2">
        <v>0.15</v>
      </c>
      <c r="AC30" s="2">
        <v>0.2</v>
      </c>
      <c r="AD30" s="2">
        <v>0.1</v>
      </c>
      <c r="AE30" s="2">
        <v>0.3</v>
      </c>
      <c r="AF30" s="2">
        <v>0.15</v>
      </c>
    </row>
    <row r="31" spans="10:32" ht="13" x14ac:dyDescent="0.3">
      <c r="J31" t="s">
        <v>320</v>
      </c>
      <c r="K31">
        <f>COUNTIFS(Original!AG$2:AG$95,Ordem!$A29,Original!$AR$2:$AR$95,"Masculino")</f>
        <v>0</v>
      </c>
      <c r="L31">
        <f>COUNTIFS(Original!AH$2:AH$95,Ordem!$A29,Original!$AR$2:$AR$95,"Masculino")</f>
        <v>0</v>
      </c>
      <c r="M31">
        <f>COUNTIFS(Original!AI$2:AI$95,Ordem!$A29,Original!$AR$2:$AR$95,"Masculino")</f>
        <v>0</v>
      </c>
      <c r="N31">
        <f>COUNTIFS(Original!AJ$2:AJ$95,Ordem!$A29,Original!$AR$2:$AR$95,"Masculino")</f>
        <v>0</v>
      </c>
      <c r="O31">
        <f>COUNTIFS(Original!AK$2:AK$95,Ordem!$A29,Original!$AR$2:$AR$95,"Masculino")</f>
        <v>0</v>
      </c>
      <c r="P31">
        <f>COUNTIFS(Original!AL$2:AL$95,Ordem!$A29,Original!$AR$2:$AR$95,"Masculino")</f>
        <v>0</v>
      </c>
      <c r="Z31" s="4" t="s">
        <v>301</v>
      </c>
      <c r="AA31" s="2">
        <v>0.15</v>
      </c>
      <c r="AB31" s="2">
        <v>0.05</v>
      </c>
      <c r="AC31" s="2">
        <v>0.25</v>
      </c>
      <c r="AD31" s="2">
        <v>0.1</v>
      </c>
      <c r="AE31" s="2">
        <v>0.15</v>
      </c>
      <c r="AF31" s="2">
        <v>0.3</v>
      </c>
    </row>
    <row r="32" spans="10:32" ht="13" x14ac:dyDescent="0.3">
      <c r="J32" t="s">
        <v>301</v>
      </c>
      <c r="K32">
        <f>COUNTIFS(Original!AG$2:AG$95,Ordem!$A30,Original!$AR$2:$AR$95,"Masculino")</f>
        <v>0</v>
      </c>
      <c r="L32">
        <f>COUNTIFS(Original!AH$2:AH$95,Ordem!$A30,Original!$AR$2:$AR$95,"Masculino")</f>
        <v>0</v>
      </c>
      <c r="M32">
        <f>COUNTIFS(Original!AI$2:AI$95,Ordem!$A30,Original!$AR$2:$AR$95,"Masculino")</f>
        <v>0</v>
      </c>
      <c r="N32">
        <f>COUNTIFS(Original!AJ$2:AJ$95,Ordem!$A30,Original!$AR$2:$AR$95,"Masculino")</f>
        <v>0</v>
      </c>
      <c r="O32">
        <f>COUNTIFS(Original!AK$2:AK$95,Ordem!$A30,Original!$AR$2:$AR$95,"Masculino")</f>
        <v>0</v>
      </c>
      <c r="P32">
        <f>COUNTIFS(Original!AL$2:AL$95,Ordem!$A30,Original!$AR$2:$AR$95,"Masculino")</f>
        <v>0</v>
      </c>
      <c r="Z32" s="4" t="s">
        <v>321</v>
      </c>
      <c r="AA32" s="2">
        <v>0.05</v>
      </c>
      <c r="AB32" s="2">
        <v>0.2</v>
      </c>
      <c r="AC32" s="2">
        <v>0.2</v>
      </c>
      <c r="AD32" s="2">
        <v>0.15</v>
      </c>
      <c r="AE32" s="2">
        <v>0.25</v>
      </c>
      <c r="AF32" s="2">
        <v>0.15</v>
      </c>
    </row>
    <row r="33" spans="10:32" ht="13" x14ac:dyDescent="0.3">
      <c r="J33" t="s">
        <v>321</v>
      </c>
      <c r="K33">
        <f>COUNTIFS(Original!AG$2:AG$95,Ordem!$A31,Original!$AR$2:$AR$95,"Masculino")</f>
        <v>0</v>
      </c>
      <c r="L33">
        <f>COUNTIFS(Original!AH$2:AH$95,Ordem!$A31,Original!$AR$2:$AR$95,"Masculino")</f>
        <v>0</v>
      </c>
      <c r="M33">
        <f>COUNTIFS(Original!AI$2:AI$95,Ordem!$A31,Original!$AR$2:$AR$95,"Masculino")</f>
        <v>0</v>
      </c>
      <c r="N33">
        <f>COUNTIFS(Original!AJ$2:AJ$95,Ordem!$A31,Original!$AR$2:$AR$95,"Masculino")</f>
        <v>0</v>
      </c>
      <c r="O33">
        <f>COUNTIFS(Original!AK$2:AK$95,Ordem!$A31,Original!$AR$2:$AR$95,"Masculino")</f>
        <v>0</v>
      </c>
      <c r="P33">
        <f>COUNTIFS(Original!AL$2:AL$95,Ordem!$A31,Original!$AR$2:$AR$95,"Masculino")</f>
        <v>0</v>
      </c>
      <c r="Z33" s="4" t="s">
        <v>302</v>
      </c>
      <c r="AA33" s="2">
        <v>0</v>
      </c>
      <c r="AB33" s="2">
        <v>0.15</v>
      </c>
      <c r="AC33" s="2">
        <v>0.1</v>
      </c>
      <c r="AD33" s="2">
        <v>0.35</v>
      </c>
      <c r="AE33" s="2">
        <v>0.15</v>
      </c>
      <c r="AF33" s="2">
        <v>0.25</v>
      </c>
    </row>
    <row r="34" spans="10:32" ht="13" x14ac:dyDescent="0.3">
      <c r="J34" t="s">
        <v>302</v>
      </c>
      <c r="K34">
        <f>COUNTIFS(Original!AG$2:AG$95,Ordem!$A32,Original!$AR$2:$AR$95,"Masculino")</f>
        <v>0</v>
      </c>
      <c r="L34">
        <f>COUNTIFS(Original!AH$2:AH$95,Ordem!$A32,Original!$AR$2:$AR$95,"Masculino")</f>
        <v>0</v>
      </c>
      <c r="M34">
        <f>COUNTIFS(Original!AI$2:AI$95,Ordem!$A32,Original!$AR$2:$AR$95,"Masculino")</f>
        <v>0</v>
      </c>
      <c r="N34">
        <f>COUNTIFS(Original!AJ$2:AJ$95,Ordem!$A32,Original!$AR$2:$AR$95,"Masculino")</f>
        <v>0</v>
      </c>
      <c r="O34">
        <f>COUNTIFS(Original!AK$2:AK$95,Ordem!$A32,Original!$AR$2:$AR$95,"Masculino")</f>
        <v>0</v>
      </c>
      <c r="P34">
        <f>COUNTIFS(Original!AL$2:AL$95,Ordem!$A32,Original!$AR$2:$AR$95,"Masculino")</f>
        <v>0</v>
      </c>
      <c r="Z34" s="5" t="s">
        <v>360</v>
      </c>
      <c r="AA34" s="5"/>
      <c r="AB34" s="5"/>
      <c r="AC34" s="5"/>
      <c r="AD34" s="5"/>
      <c r="AE34" s="5"/>
      <c r="AF34" s="5"/>
    </row>
    <row r="35" spans="10:32" ht="13" x14ac:dyDescent="0.3">
      <c r="Z35" s="3" t="s">
        <v>334</v>
      </c>
      <c r="AA35" s="3" t="s">
        <v>328</v>
      </c>
      <c r="AB35" s="3" t="s">
        <v>329</v>
      </c>
      <c r="AC35" s="3" t="s">
        <v>330</v>
      </c>
      <c r="AD35" s="3" t="s">
        <v>331</v>
      </c>
      <c r="AE35" s="3" t="s">
        <v>332</v>
      </c>
      <c r="AF35" s="3" t="s">
        <v>333</v>
      </c>
    </row>
    <row r="36" spans="10:32" ht="13" x14ac:dyDescent="0.3">
      <c r="Z36" s="4" t="s">
        <v>300</v>
      </c>
      <c r="AA36" s="2">
        <v>0.16666666666666666</v>
      </c>
      <c r="AB36" s="2">
        <v>0.27777777777777779</v>
      </c>
      <c r="AC36" s="2">
        <v>0.27777777777777779</v>
      </c>
      <c r="AD36" s="2">
        <v>5.5555555555555552E-2</v>
      </c>
      <c r="AE36" s="2">
        <v>0.16666666666666666</v>
      </c>
      <c r="AF36" s="2">
        <v>5.5555555555555552E-2</v>
      </c>
    </row>
    <row r="37" spans="10:32" ht="13" x14ac:dyDescent="0.3">
      <c r="Z37" s="4" t="s">
        <v>303</v>
      </c>
      <c r="AA37" s="2">
        <v>0.16666666666666666</v>
      </c>
      <c r="AB37" s="2">
        <v>0.16666666666666666</v>
      </c>
      <c r="AC37" s="2">
        <v>0.33333333333333331</v>
      </c>
      <c r="AD37" s="2">
        <v>0.1111111111111111</v>
      </c>
      <c r="AE37" s="2">
        <v>0.16666666666666666</v>
      </c>
      <c r="AF37" s="2">
        <v>5.5555555555555552E-2</v>
      </c>
    </row>
    <row r="38" spans="10:32" ht="13" x14ac:dyDescent="0.3">
      <c r="Z38" s="4" t="s">
        <v>320</v>
      </c>
      <c r="AA38" s="2">
        <v>5.5555555555555552E-2</v>
      </c>
      <c r="AB38" s="2">
        <v>0.22222222222222221</v>
      </c>
      <c r="AC38" s="2">
        <v>0.1111111111111111</v>
      </c>
      <c r="AD38" s="2">
        <v>0.1111111111111111</v>
      </c>
      <c r="AE38" s="2">
        <v>0.22222222222222221</v>
      </c>
      <c r="AF38" s="2">
        <v>0.27777777777777779</v>
      </c>
    </row>
    <row r="39" spans="10:32" ht="13" x14ac:dyDescent="0.3">
      <c r="Z39" s="4" t="s">
        <v>301</v>
      </c>
      <c r="AA39" s="2">
        <v>0.33333333333333331</v>
      </c>
      <c r="AB39" s="2">
        <v>0.1111111111111111</v>
      </c>
      <c r="AC39" s="2">
        <v>5.5555555555555552E-2</v>
      </c>
      <c r="AD39" s="2">
        <v>0.16666666666666666</v>
      </c>
      <c r="AE39" s="2">
        <v>0.16666666666666666</v>
      </c>
      <c r="AF39" s="2">
        <v>0.16666666666666666</v>
      </c>
    </row>
    <row r="40" spans="10:32" ht="13" x14ac:dyDescent="0.3">
      <c r="Z40" s="4" t="s">
        <v>321</v>
      </c>
      <c r="AA40" s="2">
        <v>5.5555555555555552E-2</v>
      </c>
      <c r="AB40" s="2">
        <v>0.16666666666666666</v>
      </c>
      <c r="AC40" s="2">
        <v>0</v>
      </c>
      <c r="AD40" s="2">
        <v>0.5</v>
      </c>
      <c r="AE40" s="2">
        <v>0.1111111111111111</v>
      </c>
      <c r="AF40" s="2">
        <v>0.16666666666666666</v>
      </c>
    </row>
    <row r="41" spans="10:32" ht="13" x14ac:dyDescent="0.3">
      <c r="Z41" s="4" t="s">
        <v>302</v>
      </c>
      <c r="AA41" s="2">
        <v>0.22222222222222221</v>
      </c>
      <c r="AB41" s="2">
        <v>5.5555555555555552E-2</v>
      </c>
      <c r="AC41" s="2">
        <v>0.22222222222222221</v>
      </c>
      <c r="AD41" s="2">
        <v>5.5555555555555552E-2</v>
      </c>
      <c r="AE41" s="2">
        <v>0.16666666666666666</v>
      </c>
      <c r="AF41" s="2">
        <v>0.27777777777777779</v>
      </c>
    </row>
  </sheetData>
  <mergeCells count="9">
    <mergeCell ref="Z26:AF26"/>
    <mergeCell ref="Z34:AF34"/>
    <mergeCell ref="A9:G9"/>
    <mergeCell ref="J9:P9"/>
    <mergeCell ref="J10:P10"/>
    <mergeCell ref="J18:P18"/>
    <mergeCell ref="Z9:AF9"/>
    <mergeCell ref="Z10:AF10"/>
    <mergeCell ref="Z18:AF18"/>
  </mergeCells>
  <conditionalFormatting sqref="A11:G16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:P17 J18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R11:X16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:P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2:AF1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H11:AN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P11:AV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X11:BD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19:AF2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8:AF3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6:AF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F11:BL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N11:BT1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Original</vt:lpstr>
      <vt:lpstr>Categoria</vt:lpstr>
      <vt:lpstr>Ordem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Raphael Santos Lapa</cp:lastModifiedBy>
  <cp:revision>0</cp:revision>
  <dcterms:created xsi:type="dcterms:W3CDTF">2024-05-20T08:28:25Z</dcterms:created>
  <dcterms:modified xsi:type="dcterms:W3CDTF">2024-05-24T00:19:59Z</dcterms:modified>
</cp:coreProperties>
</file>